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ГРАММЫ - 2 с 2018 года\ДЕТАЛЬНЫЙ план-график 22-24 гг\"/>
    </mc:Choice>
  </mc:AlternateContent>
  <bookViews>
    <workbookView xWindow="0" yWindow="0" windowWidth="17280" windowHeight="7128" tabRatio="604"/>
  </bookViews>
  <sheets>
    <sheet name="ДПГ-СиД" sheetId="23" r:id="rId1"/>
  </sheets>
  <definedNames>
    <definedName name="_xlnm.Print_Area" localSheetId="0">'ДПГ-СиД'!$A$1:$J$719</definedName>
  </definedNames>
  <calcPr calcId="152511" refMode="R1C1"/>
</workbook>
</file>

<file path=xl/calcChain.xml><?xml version="1.0" encoding="utf-8"?>
<calcChain xmlns="http://schemas.openxmlformats.org/spreadsheetml/2006/main">
  <c r="D700" i="23" l="1"/>
  <c r="D697" i="23"/>
  <c r="E371" i="23"/>
  <c r="F371" i="23"/>
  <c r="E689" i="23" l="1"/>
  <c r="E688" i="23"/>
  <c r="E687" i="23"/>
  <c r="D470" i="23"/>
  <c r="E470" i="23"/>
  <c r="F470" i="23"/>
  <c r="D701" i="23" l="1"/>
  <c r="D719" i="23" s="1"/>
  <c r="D387" i="23"/>
  <c r="D385" i="23" s="1"/>
  <c r="D379" i="23"/>
  <c r="F202" i="23"/>
  <c r="F194" i="23" s="1"/>
  <c r="D694" i="23" l="1"/>
  <c r="D371" i="23"/>
  <c r="C566" i="23"/>
  <c r="D713" i="23" l="1"/>
  <c r="C713" i="23"/>
  <c r="E700" i="23"/>
  <c r="C700" i="23"/>
  <c r="C699" i="23" s="1"/>
  <c r="E701" i="23"/>
  <c r="F701" i="23" s="1"/>
  <c r="D699" i="23"/>
  <c r="E698" i="23"/>
  <c r="E716" i="23" s="1"/>
  <c r="F716" i="23" s="1"/>
  <c r="E697" i="23"/>
  <c r="D696" i="23"/>
  <c r="E694" i="23"/>
  <c r="E695" i="23"/>
  <c r="E713" i="23" s="1"/>
  <c r="D693" i="23"/>
  <c r="C694" i="23"/>
  <c r="D690" i="23"/>
  <c r="C697" i="23"/>
  <c r="C696" i="23" s="1"/>
  <c r="C707" i="23"/>
  <c r="C706" i="23"/>
  <c r="C705" i="23"/>
  <c r="F713" i="23" l="1"/>
  <c r="F697" i="23"/>
  <c r="E719" i="23"/>
  <c r="F719" i="23" s="1"/>
  <c r="F698" i="23"/>
  <c r="E699" i="23"/>
  <c r="E693" i="23"/>
  <c r="F695" i="23"/>
  <c r="E696" i="23"/>
  <c r="F696" i="23" s="1"/>
  <c r="F700" i="23"/>
  <c r="F694" i="23"/>
  <c r="C693" i="23"/>
  <c r="C637" i="23"/>
  <c r="C581" i="23" s="1"/>
  <c r="C461" i="23" s="1"/>
  <c r="C14" i="23" s="1"/>
  <c r="D581" i="23"/>
  <c r="D461" i="23" s="1"/>
  <c r="D14" i="23" s="1"/>
  <c r="E581" i="23"/>
  <c r="E461" i="23" s="1"/>
  <c r="E14" i="23" s="1"/>
  <c r="F581" i="23"/>
  <c r="F461" i="23" s="1"/>
  <c r="F14" i="23" s="1"/>
  <c r="D88" i="23" l="1"/>
  <c r="E88" i="23"/>
  <c r="F88" i="23"/>
  <c r="E86" i="23" l="1"/>
  <c r="F86" i="23"/>
  <c r="D86" i="23"/>
  <c r="C184" i="23"/>
  <c r="C182" i="23" s="1"/>
  <c r="F182" i="23"/>
  <c r="E182" i="23"/>
  <c r="D182" i="23"/>
  <c r="F699" i="23" l="1"/>
  <c r="F693" i="23"/>
  <c r="E32" i="23" l="1"/>
  <c r="F32" i="23"/>
  <c r="D32" i="23"/>
  <c r="C176" i="23" l="1"/>
  <c r="C174" i="23" s="1"/>
  <c r="F174" i="23"/>
  <c r="E174" i="23"/>
  <c r="D174" i="23"/>
  <c r="D572" i="23" l="1"/>
  <c r="E299" i="23" l="1"/>
  <c r="F299" i="23"/>
  <c r="D299" i="23"/>
  <c r="C363" i="23"/>
  <c r="C361" i="23" s="1"/>
  <c r="F361" i="23"/>
  <c r="E361" i="23"/>
  <c r="D361" i="23"/>
  <c r="E369" i="23" l="1"/>
  <c r="F369" i="23"/>
  <c r="D369" i="23"/>
  <c r="C435" i="23"/>
  <c r="C433" i="23" s="1"/>
  <c r="F433" i="23"/>
  <c r="E433" i="23"/>
  <c r="D433" i="23"/>
  <c r="C243" i="23"/>
  <c r="C241" i="23" s="1"/>
  <c r="C710" i="23"/>
  <c r="F710" i="23" s="1"/>
  <c r="C709" i="23"/>
  <c r="F709" i="23" s="1"/>
  <c r="C708" i="23"/>
  <c r="F708" i="23" s="1"/>
  <c r="D126" i="23"/>
  <c r="E126" i="23"/>
  <c r="F126" i="23"/>
  <c r="C128" i="23"/>
  <c r="C126" i="23" s="1"/>
  <c r="C387" i="23"/>
  <c r="C385" i="23" s="1"/>
  <c r="E24" i="23"/>
  <c r="F24" i="23"/>
  <c r="C630" i="23"/>
  <c r="C628" i="23" s="1"/>
  <c r="C259" i="23"/>
  <c r="C257" i="23" s="1"/>
  <c r="C689" i="23"/>
  <c r="C688" i="23"/>
  <c r="C687" i="23"/>
  <c r="D691" i="23"/>
  <c r="F691" i="23" s="1"/>
  <c r="F690" i="23"/>
  <c r="D692" i="23"/>
  <c r="F692" i="23" s="1"/>
  <c r="C704" i="23"/>
  <c r="F704" i="23" s="1"/>
  <c r="C703" i="23"/>
  <c r="F703" i="23" s="1"/>
  <c r="C702" i="23"/>
  <c r="F702" i="23" s="1"/>
  <c r="F706" i="23"/>
  <c r="F705" i="23"/>
  <c r="E718" i="23"/>
  <c r="D689" i="23"/>
  <c r="E715" i="23"/>
  <c r="E714" i="23" s="1"/>
  <c r="D688" i="23"/>
  <c r="E712" i="23"/>
  <c r="E711" i="23" s="1"/>
  <c r="D687" i="23"/>
  <c r="D712" i="23" s="1"/>
  <c r="D711" i="23" s="1"/>
  <c r="D646" i="23"/>
  <c r="E646" i="23"/>
  <c r="F646" i="23"/>
  <c r="D582" i="23"/>
  <c r="E582" i="23"/>
  <c r="F582" i="23"/>
  <c r="D203" i="23"/>
  <c r="E203" i="23"/>
  <c r="F203" i="23"/>
  <c r="C251" i="23"/>
  <c r="C249" i="23" s="1"/>
  <c r="F249" i="23"/>
  <c r="E249" i="23"/>
  <c r="D249" i="23"/>
  <c r="D636" i="23"/>
  <c r="E636" i="23"/>
  <c r="F636" i="23"/>
  <c r="C636" i="23"/>
  <c r="C526" i="23"/>
  <c r="C524" i="23" s="1"/>
  <c r="F524" i="23"/>
  <c r="E524" i="23"/>
  <c r="D524" i="23"/>
  <c r="C564" i="23"/>
  <c r="C510" i="23"/>
  <c r="C508" i="23" s="1"/>
  <c r="C419" i="23"/>
  <c r="C417" i="23" s="1"/>
  <c r="E385" i="23"/>
  <c r="F385" i="23"/>
  <c r="C427" i="23"/>
  <c r="C425" i="23" s="1"/>
  <c r="F425" i="23"/>
  <c r="E425" i="23"/>
  <c r="D425" i="23"/>
  <c r="F417" i="23"/>
  <c r="E417" i="23"/>
  <c r="D417" i="23"/>
  <c r="C56" i="23"/>
  <c r="C54" i="23" s="1"/>
  <c r="C48" i="23"/>
  <c r="C46" i="23" s="1"/>
  <c r="C80" i="23"/>
  <c r="C78" i="23" s="1"/>
  <c r="C120" i="23"/>
  <c r="C118" i="23" s="1"/>
  <c r="C104" i="23"/>
  <c r="C102" i="23" s="1"/>
  <c r="C168" i="23"/>
  <c r="C40" i="23"/>
  <c r="C72" i="23"/>
  <c r="C70" i="23" s="1"/>
  <c r="C64" i="23"/>
  <c r="C62" i="23" s="1"/>
  <c r="D257" i="23"/>
  <c r="E257" i="23"/>
  <c r="F257" i="23"/>
  <c r="C275" i="23"/>
  <c r="C273" i="23" s="1"/>
  <c r="F273" i="23"/>
  <c r="E273" i="23"/>
  <c r="D273" i="23"/>
  <c r="C267" i="23"/>
  <c r="C265" i="23" s="1"/>
  <c r="F265" i="23"/>
  <c r="E265" i="23"/>
  <c r="D265" i="23"/>
  <c r="C654" i="23"/>
  <c r="C652" i="23" s="1"/>
  <c r="F628" i="23"/>
  <c r="E628" i="23"/>
  <c r="D628" i="23"/>
  <c r="C622" i="23"/>
  <c r="C620" i="23" s="1"/>
  <c r="F620" i="23"/>
  <c r="E620" i="23"/>
  <c r="D620" i="23"/>
  <c r="C574" i="23"/>
  <c r="C572" i="23" s="1"/>
  <c r="F572" i="23"/>
  <c r="E572" i="23"/>
  <c r="C558" i="23"/>
  <c r="F556" i="23"/>
  <c r="E556" i="23"/>
  <c r="D556" i="23"/>
  <c r="F564" i="23"/>
  <c r="E564" i="23"/>
  <c r="D564" i="23"/>
  <c r="C550" i="23"/>
  <c r="C548" i="23" s="1"/>
  <c r="F548" i="23"/>
  <c r="E548" i="23"/>
  <c r="D548" i="23"/>
  <c r="F508" i="23"/>
  <c r="E508" i="23"/>
  <c r="D508" i="23"/>
  <c r="F532" i="23"/>
  <c r="E532" i="23"/>
  <c r="D532" i="23"/>
  <c r="C542" i="23"/>
  <c r="C540" i="23" s="1"/>
  <c r="F540" i="23"/>
  <c r="E540" i="23"/>
  <c r="D540" i="23"/>
  <c r="C518" i="23"/>
  <c r="C516" i="23" s="1"/>
  <c r="F516" i="23"/>
  <c r="E516" i="23"/>
  <c r="D516" i="23"/>
  <c r="C494" i="23"/>
  <c r="C492" i="23" s="1"/>
  <c r="F492" i="23"/>
  <c r="E492" i="23"/>
  <c r="D492" i="23"/>
  <c r="C502" i="23"/>
  <c r="C500" i="23" s="1"/>
  <c r="F500" i="23"/>
  <c r="E500" i="23"/>
  <c r="D500" i="23"/>
  <c r="C486" i="23"/>
  <c r="C484" i="23" s="1"/>
  <c r="F484" i="23"/>
  <c r="E484" i="23"/>
  <c r="D484" i="23"/>
  <c r="C478" i="23"/>
  <c r="F476" i="23"/>
  <c r="E476" i="23"/>
  <c r="D476" i="23"/>
  <c r="C315" i="23"/>
  <c r="C313" i="23" s="1"/>
  <c r="F313" i="23"/>
  <c r="E313" i="23"/>
  <c r="D313" i="23"/>
  <c r="C152" i="23"/>
  <c r="C150" i="23" s="1"/>
  <c r="F150" i="23"/>
  <c r="E150" i="23"/>
  <c r="D150" i="23"/>
  <c r="C443" i="23"/>
  <c r="C441" i="23" s="1"/>
  <c r="F441" i="23"/>
  <c r="E441" i="23"/>
  <c r="D441" i="23"/>
  <c r="C411" i="23"/>
  <c r="C409" i="23" s="1"/>
  <c r="F409" i="23"/>
  <c r="E409" i="23"/>
  <c r="D409" i="23"/>
  <c r="C395" i="23"/>
  <c r="C393" i="23" s="1"/>
  <c r="F393" i="23"/>
  <c r="E393" i="23"/>
  <c r="D393" i="23"/>
  <c r="C379" i="23"/>
  <c r="F377" i="23"/>
  <c r="E377" i="23"/>
  <c r="D377" i="23"/>
  <c r="C323" i="23"/>
  <c r="F321" i="23"/>
  <c r="E321" i="23"/>
  <c r="D321" i="23"/>
  <c r="C291" i="23"/>
  <c r="C289" i="23" s="1"/>
  <c r="F289" i="23"/>
  <c r="E289" i="23"/>
  <c r="D289" i="23"/>
  <c r="F241" i="23"/>
  <c r="E241" i="23"/>
  <c r="D241" i="23"/>
  <c r="C235" i="23"/>
  <c r="C233" i="23" s="1"/>
  <c r="F233" i="23"/>
  <c r="E233" i="23"/>
  <c r="D233" i="23"/>
  <c r="C227" i="23"/>
  <c r="C225" i="23" s="1"/>
  <c r="F225" i="23"/>
  <c r="E225" i="23"/>
  <c r="D225" i="23"/>
  <c r="C219" i="23"/>
  <c r="F217" i="23"/>
  <c r="E217" i="23"/>
  <c r="D217" i="23"/>
  <c r="C403" i="23"/>
  <c r="C401" i="23" s="1"/>
  <c r="F401" i="23"/>
  <c r="E401" i="23"/>
  <c r="D401" i="23"/>
  <c r="C331" i="23"/>
  <c r="C329" i="23" s="1"/>
  <c r="F329" i="23"/>
  <c r="E329" i="23"/>
  <c r="D329" i="23"/>
  <c r="C283" i="23"/>
  <c r="C281" i="23" s="1"/>
  <c r="F281" i="23"/>
  <c r="E281" i="23"/>
  <c r="D281" i="23"/>
  <c r="F166" i="23"/>
  <c r="E166" i="23"/>
  <c r="D166" i="23"/>
  <c r="C144" i="23"/>
  <c r="C142" i="23" s="1"/>
  <c r="F142" i="23"/>
  <c r="E142" i="23"/>
  <c r="D142" i="23"/>
  <c r="C136" i="23"/>
  <c r="C134" i="23" s="1"/>
  <c r="F134" i="23"/>
  <c r="E134" i="23"/>
  <c r="D134" i="23"/>
  <c r="F70" i="23"/>
  <c r="E70" i="23"/>
  <c r="D70" i="23"/>
  <c r="E676" i="23"/>
  <c r="F676" i="23"/>
  <c r="C678" i="23"/>
  <c r="C676" i="23" s="1"/>
  <c r="C670" i="23"/>
  <c r="C668" i="23" s="1"/>
  <c r="E668" i="23"/>
  <c r="F668" i="23"/>
  <c r="C662" i="23"/>
  <c r="C660" i="23" s="1"/>
  <c r="E660" i="23"/>
  <c r="F660" i="23"/>
  <c r="E652" i="23"/>
  <c r="F652" i="23"/>
  <c r="D652" i="23"/>
  <c r="C614" i="23"/>
  <c r="C612" i="23" s="1"/>
  <c r="E612" i="23"/>
  <c r="F612" i="23"/>
  <c r="C606" i="23"/>
  <c r="C604" i="23" s="1"/>
  <c r="E604" i="23"/>
  <c r="F604" i="23"/>
  <c r="E596" i="23"/>
  <c r="F596" i="23"/>
  <c r="C598" i="23"/>
  <c r="C596" i="23" s="1"/>
  <c r="C590" i="23"/>
  <c r="C588" i="23" s="1"/>
  <c r="E588" i="23"/>
  <c r="F588" i="23"/>
  <c r="C451" i="23"/>
  <c r="C449" i="23" s="1"/>
  <c r="E449" i="23"/>
  <c r="F449" i="23"/>
  <c r="C355" i="23"/>
  <c r="C353" i="23" s="1"/>
  <c r="F353" i="23"/>
  <c r="E353" i="23"/>
  <c r="D353" i="23"/>
  <c r="C347" i="23"/>
  <c r="C345" i="23" s="1"/>
  <c r="E345" i="23"/>
  <c r="F345" i="23"/>
  <c r="C339" i="23"/>
  <c r="C337" i="23" s="1"/>
  <c r="E337" i="23"/>
  <c r="F337" i="23"/>
  <c r="C307" i="23"/>
  <c r="C305" i="23" s="1"/>
  <c r="E305" i="23"/>
  <c r="F305" i="23"/>
  <c r="E209" i="23"/>
  <c r="F209" i="23"/>
  <c r="C211" i="23"/>
  <c r="C209" i="23" s="1"/>
  <c r="C160" i="23"/>
  <c r="C158" i="23" s="1"/>
  <c r="F158" i="23"/>
  <c r="E158" i="23"/>
  <c r="D158" i="23"/>
  <c r="E118" i="23"/>
  <c r="F118" i="23"/>
  <c r="C112" i="23"/>
  <c r="C110" i="23" s="1"/>
  <c r="E110" i="23"/>
  <c r="F110" i="23"/>
  <c r="E102" i="23"/>
  <c r="F102" i="23"/>
  <c r="E94" i="23"/>
  <c r="F94" i="23"/>
  <c r="C96" i="23"/>
  <c r="E78" i="23"/>
  <c r="F78" i="23"/>
  <c r="E62" i="23"/>
  <c r="F62" i="23"/>
  <c r="E54" i="23"/>
  <c r="F54" i="23"/>
  <c r="E46" i="23"/>
  <c r="F46" i="23"/>
  <c r="E38" i="23"/>
  <c r="F38" i="23"/>
  <c r="D305" i="23"/>
  <c r="D612" i="23"/>
  <c r="D588" i="23"/>
  <c r="D596" i="23"/>
  <c r="D604" i="23"/>
  <c r="D209" i="23"/>
  <c r="D345" i="23"/>
  <c r="D337" i="23"/>
  <c r="D38" i="23"/>
  <c r="D94" i="23"/>
  <c r="D102" i="23"/>
  <c r="D46" i="23"/>
  <c r="D54" i="23"/>
  <c r="D62" i="23"/>
  <c r="D78" i="23"/>
  <c r="D110" i="23"/>
  <c r="D118" i="23"/>
  <c r="D449" i="23"/>
  <c r="D668" i="23"/>
  <c r="D676" i="23"/>
  <c r="D660" i="23"/>
  <c r="C371" i="23" l="1"/>
  <c r="D715" i="23"/>
  <c r="D714" i="23" s="1"/>
  <c r="C476" i="23"/>
  <c r="F468" i="23"/>
  <c r="D468" i="23"/>
  <c r="E468" i="23"/>
  <c r="C715" i="23"/>
  <c r="C714" i="23" s="1"/>
  <c r="C712" i="23"/>
  <c r="C711" i="23" s="1"/>
  <c r="D718" i="23"/>
  <c r="C718" i="23"/>
  <c r="C88" i="23"/>
  <c r="C86" i="23" s="1"/>
  <c r="C94" i="23"/>
  <c r="D30" i="23"/>
  <c r="C38" i="23"/>
  <c r="C30" i="23" s="1"/>
  <c r="C32" i="23"/>
  <c r="F30" i="23"/>
  <c r="E30" i="23"/>
  <c r="E297" i="23"/>
  <c r="D717" i="23"/>
  <c r="C166" i="23"/>
  <c r="C717" i="23"/>
  <c r="F707" i="23"/>
  <c r="E580" i="23"/>
  <c r="D24" i="23"/>
  <c r="D297" i="23"/>
  <c r="F297" i="23"/>
  <c r="D580" i="23"/>
  <c r="F201" i="23"/>
  <c r="F580" i="23"/>
  <c r="F688" i="23"/>
  <c r="F715" i="23" s="1"/>
  <c r="D644" i="23"/>
  <c r="C534" i="23"/>
  <c r="C532" i="23" s="1"/>
  <c r="F644" i="23"/>
  <c r="E644" i="23"/>
  <c r="C644" i="23"/>
  <c r="C646" i="23"/>
  <c r="F462" i="23"/>
  <c r="D462" i="23"/>
  <c r="C580" i="23"/>
  <c r="E462" i="23"/>
  <c r="C582" i="23"/>
  <c r="F687" i="23"/>
  <c r="F712" i="23" s="1"/>
  <c r="E717" i="23"/>
  <c r="F689" i="23"/>
  <c r="C369" i="23"/>
  <c r="E195" i="23"/>
  <c r="C377" i="23"/>
  <c r="C299" i="23"/>
  <c r="C321" i="23"/>
  <c r="C297" i="23" s="1"/>
  <c r="F195" i="23"/>
  <c r="F193" i="23" s="1"/>
  <c r="D195" i="23"/>
  <c r="E201" i="23"/>
  <c r="D201" i="23"/>
  <c r="C203" i="23"/>
  <c r="C217" i="23"/>
  <c r="C201" i="23" s="1"/>
  <c r="C470" i="23" l="1"/>
  <c r="C462" i="23" s="1"/>
  <c r="F718" i="23"/>
  <c r="E193" i="23"/>
  <c r="F22" i="23"/>
  <c r="C22" i="23"/>
  <c r="E22" i="23"/>
  <c r="D193" i="23"/>
  <c r="E460" i="23"/>
  <c r="F460" i="23"/>
  <c r="C24" i="23"/>
  <c r="D22" i="23"/>
  <c r="D460" i="23"/>
  <c r="D15" i="23"/>
  <c r="F15" i="23"/>
  <c r="E15" i="23"/>
  <c r="F711" i="23"/>
  <c r="C195" i="23"/>
  <c r="C193" i="23"/>
  <c r="F717" i="23"/>
  <c r="F714" i="23"/>
  <c r="F13" i="23" l="1"/>
  <c r="E13" i="23"/>
  <c r="D13" i="23"/>
  <c r="C15" i="23"/>
  <c r="C556" i="23"/>
  <c r="C468" i="23" s="1"/>
  <c r="C460" i="23" l="1"/>
  <c r="C13" i="23" s="1"/>
</calcChain>
</file>

<file path=xl/sharedStrings.xml><?xml version="1.0" encoding="utf-8"?>
<sst xmlns="http://schemas.openxmlformats.org/spreadsheetml/2006/main" count="1153" uniqueCount="304">
  <si>
    <t>краевой бюджет</t>
  </si>
  <si>
    <t>местные бюджеты</t>
  </si>
  <si>
    <t>государственные внебюджетные фонды</t>
  </si>
  <si>
    <t>Наименование основного мероприятия, КВЦП,   контрольного события программы</t>
  </si>
  <si>
    <t>Всего:</t>
  </si>
  <si>
    <t>№</t>
  </si>
  <si>
    <t>федеральный бюджет</t>
  </si>
  <si>
    <t>Всего по Программе</t>
  </si>
  <si>
    <t>Увеличение доли детей-инвалидов, получивших реабилитационные услуги</t>
  </si>
  <si>
    <t>Увеличение числа подростков, повысивших уровень правовой информированности с помощью предусмотренных профилактических мероприятий и мероприятий информационного характера</t>
  </si>
  <si>
    <t>Сокращение численности родителей, лишенных родительских прав</t>
  </si>
  <si>
    <t>Сокращение размеров социального сиротства, улучшение психологического здоровья детей, оставшихся без попечения родителей</t>
  </si>
  <si>
    <t>Ожидаемый результат реализации мероприятия</t>
  </si>
  <si>
    <t>1.</t>
  </si>
  <si>
    <t>1.1.1</t>
  </si>
  <si>
    <t>1.1.2</t>
  </si>
  <si>
    <t>1.1.3.</t>
  </si>
  <si>
    <t>1.2.</t>
  </si>
  <si>
    <t>2</t>
  </si>
  <si>
    <t>2.1.</t>
  </si>
  <si>
    <t>2.3.2.</t>
  </si>
  <si>
    <t>3</t>
  </si>
  <si>
    <t>3.1.</t>
  </si>
  <si>
    <t>3.1.2.</t>
  </si>
  <si>
    <t>3.1.3.</t>
  </si>
  <si>
    <t>3.1.4.</t>
  </si>
  <si>
    <t>3.2.</t>
  </si>
  <si>
    <t>3.3.</t>
  </si>
  <si>
    <t xml:space="preserve">повышение профессиональной компетенции специалистов, занимающихся профилактикой безнадзорности </t>
  </si>
  <si>
    <t>повышение профессионального уровня специалистов, обучение специалистов новым технологиям, профилактика синдрома профессионального выгорания</t>
  </si>
  <si>
    <t>Организация и проведение социально-значимых мероприятий в поддержку семьи, материнства и детства</t>
  </si>
  <si>
    <t>ВСЕГО</t>
  </si>
  <si>
    <t>прочие внебюджетные источники</t>
  </si>
  <si>
    <t>внебюджетные фонды</t>
  </si>
  <si>
    <t>1.1.</t>
  </si>
  <si>
    <t xml:space="preserve"> внебюджетные фонды</t>
  </si>
  <si>
    <t>Семья и дети</t>
  </si>
  <si>
    <t>1.2.3.</t>
  </si>
  <si>
    <t>1.2.4.</t>
  </si>
  <si>
    <t>1.2.5.</t>
  </si>
  <si>
    <t>1.2.6.</t>
  </si>
  <si>
    <t>1.2.7.</t>
  </si>
  <si>
    <t>1.2.8.</t>
  </si>
  <si>
    <t>2.2.2.</t>
  </si>
  <si>
    <t>2.3.</t>
  </si>
  <si>
    <t>3.3.1.</t>
  </si>
  <si>
    <t>КОНТРОЛЬНЫЕ СОБЫТИЯ подпрограммы 2:</t>
  </si>
  <si>
    <t xml:space="preserve">КОНТРОЛЬНЫЕ СОБЫТИЯ подпрограммы 3 </t>
  </si>
  <si>
    <t>КОНТРОЛЬНЫЕ СОБЫТИЯ подпрограммы 1:</t>
  </si>
  <si>
    <t>Укрепление семейных традиций, формирование здоровых полноценных семей</t>
  </si>
  <si>
    <t>Увеличение доли детей-инвалидов, получивших реабилитационные услуги, укрепление здоровья детей</t>
  </si>
  <si>
    <t>Увеличение количества семей с детьми-инвалидами, участвующих в программах семейного  интегрированного отдыха и оздоровления, образование новых социальных связей</t>
  </si>
  <si>
    <t>Обеспечение доступа семей, пострадавших от насилия к социальным профессиональным услугам и повышение их качества</t>
  </si>
  <si>
    <t>формирование у детей стремления к здоровому образу жизни</t>
  </si>
  <si>
    <t>объемы средств по годам на реализацию мероприятий</t>
  </si>
  <si>
    <t>Ответственный исполнитель (ИОГВ/Ф.И.О.)</t>
  </si>
  <si>
    <t>1.2.9.</t>
  </si>
  <si>
    <t xml:space="preserve"> увеличение числа детей, получивших реабилитационные услуги</t>
  </si>
  <si>
    <t>3.2.1.</t>
  </si>
  <si>
    <t>3.2.3.</t>
  </si>
  <si>
    <t>3.2.5.</t>
  </si>
  <si>
    <t>3.2.6.</t>
  </si>
  <si>
    <t>Детальный план-график реализации государственной программы "СЕМЬЯ И ДЕТИ КАМЧАТКИ"</t>
  </si>
  <si>
    <t>1.2.1.</t>
  </si>
  <si>
    <t>1.2.2.</t>
  </si>
  <si>
    <t>1.1.4.</t>
  </si>
  <si>
    <t>Подпрограмма 1                                                          "СЕМЬЯ"</t>
  </si>
  <si>
    <t>Подпрограмма 2                                                  "ОСОБЫЙ РЕБЕНОК"</t>
  </si>
  <si>
    <t>2.1.1.</t>
  </si>
  <si>
    <t>2.1.2</t>
  </si>
  <si>
    <t xml:space="preserve">2.1.3. </t>
  </si>
  <si>
    <t>2.1.5.</t>
  </si>
  <si>
    <t>2.1.6.</t>
  </si>
  <si>
    <t>2.1.7.</t>
  </si>
  <si>
    <t xml:space="preserve">2.2. </t>
  </si>
  <si>
    <t>2.1.8.</t>
  </si>
  <si>
    <t>2.2.1</t>
  </si>
  <si>
    <t>2.2.3.</t>
  </si>
  <si>
    <t xml:space="preserve">2.2.5. </t>
  </si>
  <si>
    <t>2.2.6.</t>
  </si>
  <si>
    <t>2.2.7.</t>
  </si>
  <si>
    <t>2.3.1.</t>
  </si>
  <si>
    <t>Создание условий для получения первичных навыков работы на компьютере, предпрофессиональная подготовка</t>
  </si>
  <si>
    <t>2.3.4.</t>
  </si>
  <si>
    <t>2.3.5.</t>
  </si>
  <si>
    <t>Оказание содействия культурно-познавательному общению детей-инвалидов со сверстниками, повышение самооценки, полноценной интеграции в общество</t>
  </si>
  <si>
    <t>3.1.1.</t>
  </si>
  <si>
    <t>3.1.5.</t>
  </si>
  <si>
    <t>3.1.6.</t>
  </si>
  <si>
    <t>3.1.7.</t>
  </si>
  <si>
    <t>3.1.8.</t>
  </si>
  <si>
    <t xml:space="preserve">Обеспечение работы кризисной службы для женщин с детьми, оказавшихся в трудной жизненной ситуации </t>
  </si>
  <si>
    <t>3.2.2.</t>
  </si>
  <si>
    <t>3.2.4.</t>
  </si>
  <si>
    <t>3.3.2.</t>
  </si>
  <si>
    <t>3.3.3.</t>
  </si>
  <si>
    <t>Улучшение психологического состояния женщин и детей, попавших в трудную жизненную ситуацию</t>
  </si>
  <si>
    <t>Раннее выявление нарушений развития у ребенка и организация своевременной помощи семье развитие системы комплексных услуг</t>
  </si>
  <si>
    <t xml:space="preserve">Создание условий для проведения совместного досуга </t>
  </si>
  <si>
    <t>социальная поддержка семей с детьми</t>
  </si>
  <si>
    <t>укрепление семейных традиций, формирование полноценных семей</t>
  </si>
  <si>
    <t>Повышение уровня квалификации специалистов, работающих с семьями и детьми</t>
  </si>
  <si>
    <t xml:space="preserve">Развитие системы ранней помощи детям, имеющим нарушения в развитии или с риском проявления таких нарушений </t>
  </si>
  <si>
    <t>Развитие медицинской реабилитации детей с нарушениями в развитии  на базе гос. учреждений здравоохранения Камчатского края (в том числе приобретение, изготовление, доставка, установка и монтаж оборудования, выполнение ремонтных работ по подготовке помещений)</t>
  </si>
  <si>
    <t>Выпуск краевого сборника литературных и художественных произведений детей с нарушениями в развитии "Волшебное перо"</t>
  </si>
  <si>
    <t>Приобретение реабилитационного оборудования и средств трудовой реабилитации для детьми с нарушениями в развитии</t>
  </si>
  <si>
    <t>Особый ребенок</t>
  </si>
  <si>
    <t>Профилактика</t>
  </si>
  <si>
    <t>Предоставление оздоровительных услуг семьям с детьми, находящимся в трудной жизненной ситуации</t>
  </si>
  <si>
    <t>Подпрограмма 3                                                                                        "ПРОФИЛАКТИКА И ПРЕОДОЛЕНИЕ СЕМЕЙНОГО И ДЕТСКОГО НЕБЛАГОПОЛУЧИЯ"</t>
  </si>
  <si>
    <t>2.2.4.</t>
  </si>
  <si>
    <t xml:space="preserve">2.3.3. </t>
  </si>
  <si>
    <t>2.3.6.</t>
  </si>
  <si>
    <t xml:space="preserve">2.1.4. </t>
  </si>
  <si>
    <t>Организация санаторно-курортного лечения и медицинской реабилитации детей-инвалидов, проживающим в детских домах-интернатах для детей-инвалидов, в том числе для умственно-отсталых детей,  совместно с сопровождающими в условиях  санаторных организаций, расположенных в Камчатском крае</t>
  </si>
  <si>
    <t>2.1.9.</t>
  </si>
  <si>
    <t>всего</t>
  </si>
  <si>
    <t>утверждено</t>
  </si>
  <si>
    <t>Распространение информации о позитивном родительстве, распространение опыта ответственного воспитания</t>
  </si>
  <si>
    <t>Предоставление реабилитационных услуг семьям с особыми детьми, внедрение современных методик реабилитации, обеспечение их применения (лекотеки, дататеки, группы дневного пребывания, канистерапия, ипотерапия кинезиотерапия, эрготерапия, галотерапия, арт-терапия, кондуктивная педагогика и др.)</t>
  </si>
  <si>
    <t>Организация оздоровления, отдыха и досуга семей с детьми-инвалидами, детьми с ограниченными возможностями здоровья на территории Камчатского края</t>
  </si>
  <si>
    <t>Развитие и совершенствование социально-психологической помощи беременным женщинам, роженицам в целях профилактики отказов от новорожденных детей</t>
  </si>
  <si>
    <t>3.2.7.</t>
  </si>
  <si>
    <t>формирование позитивного и заинтересованного отношения населения к детям с особыми потребностями, привлечение внимания общественности к решению их проблем</t>
  </si>
  <si>
    <t>Увеличение числа квалифицированных специалистов, уполномоченных заниматься вопросами реабилитации. Использование опыта других регионов в работе с детьми-инвалидами</t>
  </si>
  <si>
    <t>использование своевременных и эффективных программ и методик в работе с детьми с нарушениями в развитии</t>
  </si>
  <si>
    <t>Развитие творческого потенциала детей-инвалидов, предоставление возможности в самореализации</t>
  </si>
  <si>
    <t xml:space="preserve">Предоставление семьям во временное пользование необходимого реабилитационного оборудования </t>
  </si>
  <si>
    <t>Улучшение качества обслуживания,  предоставляемых услуг</t>
  </si>
  <si>
    <t xml:space="preserve">создание системы сопровождения семей с детьми-инвалидами; 
увеличение доли семей с детьми-инвалидами, получивших услуги в организациях соц.сферы;
 привлечение к социокультурным, оздоровительным и досуговым мероприятиям не менее 70% детей-инвалидов и детей с ограни-ченными возможностями здоровья;
организация доступной комплексной помощи по реабилитации и абилитации детей-инвалидов и детей с ограниченными возможностями здоровья в Камчатском крае </t>
  </si>
  <si>
    <t>Сохранение семейных традиций, формирование здоровых полноценных семей в Камчатском крае; повышение родительской компетенции, педагогической культуры родителей, поддержка семейных клубов</t>
  </si>
  <si>
    <t xml:space="preserve">Создание условий для позитивного воспитания детей, совместного досуга, формирования полноценных семей, укрепление семейных традиций, Повышение качества предоставляемых услуг. Повышение уровня профессиональной компетенции специалистов
</t>
  </si>
  <si>
    <t>Обеспечение доступа к социальным услугам, повышение их качества; повышение профессиональной компетенции специалистов, работающих с данной категорией детей</t>
  </si>
  <si>
    <t>1) снижение числа семей, находящихся в соц.опасном положении, количества отказов от новорожденных детей;
2) увеличение числа подростков, повысивших уровень правовой информированности,
3) развитие системы психолого-педагогической поддержки семьи и повышения педагогической компетенции родителей;
4) внедрение эффективных технологий реабилитации соц.неблагополучных семей с детьми;
5) обеспечение доступа семей с детьми к необходимым социальным услугам;  
6) расширение инфраструктуры услуг для семей и детей, повышения их качества и доступности</t>
  </si>
  <si>
    <t xml:space="preserve">1) увеличение организаций и объема услуг, ориентированных на оказание поддержки се-мей с детьми;
2) повышение профилактической направлен-ности и адресности предоставления социальных услуг семьям с детьми;
3) обеспечение активного досуга семей с детьми, увеличение количества семейных клубов по интересам, проведение выставок, конкурсов, состязаний с активным привлечением семей; 
4) рост уровня информированности молодых семей, детей и подростков в области укреп-ления института семьи
</t>
  </si>
  <si>
    <t>Развитие систем взаимоподдержки семей с особыми детьми. Расширение коммуникативного пространства, социальных связей</t>
  </si>
  <si>
    <t xml:space="preserve">овладение родителями детей с особенностями развития навыков абилитации и реабилитации </t>
  </si>
  <si>
    <t>Повышение профессиональной компетенции специалистов, работающих в особыми детьми, улучшение качества предоставляемых услуг</t>
  </si>
  <si>
    <t>Укрепление материально-технической базы учреждений, предоставляющих услуги детям с особенностями развития в целях улучшения качества предоставления услуг</t>
  </si>
  <si>
    <t xml:space="preserve">Координация действий субъектов профилактики по профилактике безнадзорности и правонарушений несовершеннолетних  </t>
  </si>
  <si>
    <t xml:space="preserve">Привлечение внимания общества к  социально значимой проблеме детской наркомании, алкоголизма в обществе, необходимости здорового образа жизни </t>
  </si>
  <si>
    <t>Проведение организованного досуга детей целевой группы,  развитие способностей детей в благоприятных условиях, создание условий для самовыражения, социальная реабилитация и адаптация; повышение психологического состояния детей</t>
  </si>
  <si>
    <t xml:space="preserve">Реализация программы "Оберег" для социальной реабилитации родителей, страдающих алкогольной зависимостью, несовершеннолетних, употребляющих алкогольные и психотропные вещества </t>
  </si>
  <si>
    <t>Снижение численности семей, родители которых адкоголезависимы, внедрение программы коррекции детско-родительских отношений, нормализация отношений в семьях</t>
  </si>
  <si>
    <t xml:space="preserve">ОСНОВНОЕ МЕРОПРИЯТИЕ 1.1: "Укрепление социального института семьи, пропаганда положительных семейных традиций и семейных ценностей и ответственного родительства" </t>
  </si>
  <si>
    <t>ОСНОВНОЕ МЕРОПРИЯТИЕ 1.2: "Развитие системы социальных услуг, оказание поддержки семьям с детьми. Ресурсное обеспечение, организационно-методическая поддержка учреждений и организаций, работающих с семьями и детьми"</t>
  </si>
  <si>
    <t>ОСНОВНОЕ МЕРОПРИЯТИЕ 2.1:   "Медицинская и социальная реабилита-ция детей с особыми потребностями, использование новых методов и технологий в реабилитационном процессе"</t>
  </si>
  <si>
    <t>ОСНОВНОЕ МЕРОПРИЯТИЕ 2.2: "Социализация детей с особенностями развития и членов их семей, повышение их адаптивных возможностей. Социокультурная и трудовая реабилитация, профориентация детей с особыми потребностями"</t>
  </si>
  <si>
    <t>ОСНОВНОЕ МЕРОПРИЯТИЕ 2.3: "Ресурсное обеспечение реабилитации и социализации детей с особыми потребностями и членов их семей. Организация и проведение информационно-просветительской кампании, направленной на развитие толерантности в отношении к детям, имеющим нарушения в развитии"</t>
  </si>
  <si>
    <t>ОСНОВНОЕ МЕРОПРИЯТИЕ 3.1:   "Профилактика семейного и детского неблагополучия, суицидального поведения. Организация межведомственного взаимодействия по вопросам  предотвращения и выявления случаев неблагополучия"</t>
  </si>
  <si>
    <t>ОСНОВНОЕ МЕРОПРИЯТИЕ 3.3:  "Своевременное оказание помощи детям, подвергшимся различным формам насилия, жестокого обращения, профилактика рисков жестокого обращения с детьми"</t>
  </si>
  <si>
    <t>утвержденной постановлением Правительства Камчатского края от 31.07.2017 № 308-П</t>
  </si>
  <si>
    <t>Надомное оказание социально-реабилитационных услуг маломобильным детям-инвалидам и членам их семей (в том числе социокультурная, социально-средовая реабилитация и др.)</t>
  </si>
  <si>
    <t>Организация работы по формированию ответственного родительства</t>
  </si>
  <si>
    <t>2.2.8.</t>
  </si>
  <si>
    <t>Реализация технологии мобильных служб и бригад, программы "Социальный поезд" на базе организаций социального обслуживания граждан в Камчатском крае</t>
  </si>
  <si>
    <t>Организация комплексной реабилитации детей-инвалидов в реабилитационных центрах, центрах и отделениях восстановительной медицины, санаторных учреждениях, функционирующих на территории Российской Федерации путем компенсация расходов, связанных с реабилитацией</t>
  </si>
  <si>
    <t>Организация и проведение социально-средовой и социально-бытовой реабилитации детей с особенностями развития</t>
  </si>
  <si>
    <t>Обеспечение работы службы профилактики социального сиротства и содействия семейному устройству детей-сирот и организационно-методическая  поддержка деятельности службы</t>
  </si>
  <si>
    <t>Изготовление и размещение социальной рекламы, документальных и обучающих фильмов, теле и радиопередач, статей в печатных изданиях, информационных материалов по вопросам пропаганды семейных ценностей и ответственного родительства; разработка  и тиражирование сборника "Лучшие семьи Камчатки"</t>
  </si>
  <si>
    <t>Создание и сопровождение интернет-ресурсов для информирования, обеспечения взаимодействия, оказания консультативной помощи семьям с детьми, методической помощи специалистам, работающим с семьями, обмена опытом</t>
  </si>
  <si>
    <t>Минобр-813 - 2022 год</t>
  </si>
  <si>
    <t xml:space="preserve">Минздрав-814 - на 2022 год </t>
  </si>
  <si>
    <t>Минсоц-815 на 2022 год</t>
  </si>
  <si>
    <t>Минспорт-847 на 2022 год</t>
  </si>
  <si>
    <t xml:space="preserve">ВСЕГО на 2022 год </t>
  </si>
  <si>
    <t>Повышение родительской педагогической компетенции, увеличение количества родителей, обученных принципам позитивного родительства, распространение опыта семейного воспитания</t>
  </si>
  <si>
    <t>материальная поддержка малообеспеченных семей с детьми</t>
  </si>
  <si>
    <t xml:space="preserve">Организация и обеспечение работы семейных мастерских, творческих клубных объединений семей, создание условий для проведения совместного досуга, социально-трудовой, социально-культурной реабилитации </t>
  </si>
  <si>
    <t>Улучшение качества предоставляемых услуг, обеспечение их доступности</t>
  </si>
  <si>
    <t>Изготовление информационных сборников о мерах социальной поддержки семей и детей, о деятельности учреждений и организаций, работающих с семьями и детьми; справочника "Семейный путеводитель" и др.</t>
  </si>
  <si>
    <t>Распространение информации среди  граждан о мерах соц.поддержки семей и детей,, о деятельности учреждений для семей и детей</t>
  </si>
  <si>
    <t xml:space="preserve">Обеспечение устойчивой работы интернет-ресурсов, сайтов учреждений для доступа семей к новым технологиям в сфере информирования; развития интернет-технологий: </t>
  </si>
  <si>
    <t>Обучение и повышение профессиональных компетенций руководителей и специалистов, организаций, осуществляющих работу с семьями с детьми</t>
  </si>
  <si>
    <t xml:space="preserve">Организация и проведение конференций, форумов, семинаров-совещаний, круглых столов по вопросам семейного воспитания, ответственного родительства, семейного благополучия, по вопросам работы с добровольцами (волонтерами), общественными организациями в сфере поддержки семей и детей. Обеспечение участия руководителей и специалистов организаций социального обслуживания во всероссийских и межрегиональных совещаниях, семинарах, конференциях, форумах, выставках  </t>
  </si>
  <si>
    <t>Раннее выявление нарушений развития у ребенка и организация своевременной помощи семье, развитие системы комплексных услуг</t>
  </si>
  <si>
    <t xml:space="preserve">Развитие системы реабилитационных услуг для детей-инвалидов в условиях их стационарного проживания </t>
  </si>
  <si>
    <t xml:space="preserve">Создание и укрепление служб социального сопровождения семей с детьми, имеющими нарушения в развитии </t>
  </si>
  <si>
    <t>обеспечение комплексной и всесторонней помощи семьям с детьми-инвалидами</t>
  </si>
  <si>
    <t>Увеличение доли семей с детьми -инвалидами, получивших реабилитацитонные услуги</t>
  </si>
  <si>
    <t xml:space="preserve">Создание и обеспечение работы клубных объединений для детей с особыми потребностями и членов их семей, групп дневного пребывания, клубов взаимопомощи для родителей </t>
  </si>
  <si>
    <t>Организация обучения родителей, имеющих детей с особыми потребностями, навыкам абилитации и реабилитации, в том числе с применением технологии видеоконсультиро-вания (Школы для родителей)</t>
  </si>
  <si>
    <t>овладение детьми социального опыта включение их в систему общественных отношений, подготовка к самостоятельной жизни в обществе, приобретение ими посильных навыков трудовой деятельности.</t>
  </si>
  <si>
    <t xml:space="preserve">Организация обучения детей с нарушениями в развитии  основам компьютерной грамотности </t>
  </si>
  <si>
    <t>Приобретение и доставка специализирован-ного  реабилитационного оборудования для расширениия адаптивных возможностей детей-инвалидов и детей с ограниченными возможностями здоровья; специальных средств безопасности для детей с заболеванием аутистического спектра (предметы и устройства с функцией определения местоположения)</t>
  </si>
  <si>
    <t>создание условий для проведения   реабилитационных занятий с применением специализированного оборудо-вания  (лыжи, ролики) с детьми, страдающими ДЦП);                  обеспечение безопасности детей с заболеваниями аутистического спектра, находящихся вне дома</t>
  </si>
  <si>
    <t>Организация обучения и повышения квалификации руководителей и специалистов, осуществляющих работу с детьми, имеющими нарушения в развитии</t>
  </si>
  <si>
    <t>Повышение профессиональной компетенции специалистов, работающих с особыми детьми, улучшение качества предоставляемых услуг</t>
  </si>
  <si>
    <t>Программно-методическое обеспечение  учреждений  и организаций в Камчатском крае для работы с детьми с нарушениями в развитии</t>
  </si>
  <si>
    <t xml:space="preserve">Программно-методическое обеспечение  учреждений  и организаций в Камчатском крае для работы с детьми с нарушениями в развитии </t>
  </si>
  <si>
    <t>Приобретение развивающих игр, игрового оборудования и инвентаря, диагностических методик и пособий для организации занятий с детьми, имеющими нарушения в развитии</t>
  </si>
  <si>
    <t>Организация и проведение конференций, семинаров-совещаний, мастер-классов, круглых столов, мультимедийных презен-таций по проблемам реабилитации детей с особыми потребностями и социальной адаптации их семей. Участие руководителей и специалистов в межрегиональных, всероссийских, международных  совещаниях (семинарах, конференциях, форумах, выставках и др.) по вопросам работы с особыми детьми и их семьями, оказания ранней помощи</t>
  </si>
  <si>
    <t>Создание цикла теле- и радиопередач, документальных фильмов, размещение статей в печатных СМИ по проблемам детской инвалидности, инклюзивного образования, социального обслуживания и оказания помощи особым детям и их семьям; изготовление информационных материалов</t>
  </si>
  <si>
    <t>Организация и проведение совещаний, семинаров, круглых столов, конференций, обеспечение участия специалистов в межрайонных, краевых, межрегиональных, всероссийских, международных совещаниях, семинарах, конференциях, форумах, выставках по вопросам профилактики семейного неблагополучия, детской безнадзорности, суицидального поведения и обмену опытом по внедрению технологий профилактической работы</t>
  </si>
  <si>
    <t xml:space="preserve">Изготовление и размещение социальной рекламы по вопросам профилактики детской безнадзорности, наркомании и алкоголизма, жестокого обращения с детьми, пропаганды здорового образа жизни </t>
  </si>
  <si>
    <t xml:space="preserve">Привлечение внимания общества к  социально значимой проблеме детской наркомании, алкоголизма, необходимости здорового образа жизни </t>
  </si>
  <si>
    <t>Реализация реабилитационной программы «Школа укрепления здоровья» для подростков, проживающих в семьях, находящихся в социально-опасном положении, и членов их семей, подростков, состоящих на различных видах учета</t>
  </si>
  <si>
    <t xml:space="preserve">создание предпосылок для изменения смысла жизни, жизненной позиции, пропаганда здорового образа жизни, профилактика употребления психоактивных веществ. Обучение детей правовой грамотности, воспитание правовой культуры </t>
  </si>
  <si>
    <t>Методическое обеспечение деятельности специалистов учреждений образования и организаций социального обслуживания в сфере профилактики и преодоления семейного и детского неблагополучия</t>
  </si>
  <si>
    <t xml:space="preserve">Обучение и повышение профессиональной компетенции руководителей и специалистов учреждений образовательной сферы и организаций социального обслуживания  по вопросам профилактики преступлений и правонарушений несовершеннолетних, семейного неблагополучия, жестокого обращения и преступных посягательств  </t>
  </si>
  <si>
    <t>Создание и обеспечение работы участковой социальной службы в организациях социального обслуживания населения</t>
  </si>
  <si>
    <t>Своевременное выявление социально-неблагополучных  семей с детьми, в том числе с риском жестокого обращения, на ранних стадиях семейного неблагополучия</t>
  </si>
  <si>
    <t>Обеспечение работы службы Детского телефона доверия (экстренной психологической помощи по телефону), проведение рекламно-информационных кампаний Детского телефона доверия</t>
  </si>
  <si>
    <t xml:space="preserve">Экстренное оказание психологической помощи; Улучшение психологического состояния у детей </t>
  </si>
  <si>
    <t>Обеспечение доступности в реабилитационных услугах для семей с детьми, оказание методической помощи специалистам отдалнных районов</t>
  </si>
  <si>
    <t>Организация и проведение досуговой развивающей деятельности детей, склонных к совершению противоправных действий, проживающих в семьях, находящихся в социально опасном положении, детей, находящихся в трудной жизненной ситуации</t>
  </si>
  <si>
    <t>Разработка и внедрение программ обучения родителей технологиям ненасильственных методов воспитания</t>
  </si>
  <si>
    <t>Срок начала                реализа-ции</t>
  </si>
  <si>
    <t xml:space="preserve">Срок окончания реализа-ции </t>
  </si>
  <si>
    <t>ЗАГС-858 на 2022 год</t>
  </si>
  <si>
    <t>1.2.10.</t>
  </si>
  <si>
    <t>Обеспечение семей наборами для новорожденных, оказание поддержки семьям в связи с рождением ребенка</t>
  </si>
  <si>
    <t>в т.ч. Краевой бюджет</t>
  </si>
  <si>
    <t xml:space="preserve">Организация и проведение совещаний, семинаров, круглых столов, конференций, обеспечение участия специалистов в межрайонных, краевых, межрегиональных, всероссийских, международных совещаниях, семинарах, конференциях, форумах, выставках по вопросам профилактики семейного неблагополучия, детской безнадзорности, суицидального поведения и обмену опытом по внедрению технологий профилактической работы  </t>
  </si>
  <si>
    <t>Министерство социального благополучия и семейной политики Камчатского края</t>
  </si>
  <si>
    <t>Министерство образования, Министерство здравоохранения, Министерство социального благополучия и семейной политики Камчатского края</t>
  </si>
  <si>
    <t xml:space="preserve"> Министерство социального благополучия и семейной политики Камчатского края</t>
  </si>
  <si>
    <t xml:space="preserve">Министерство социального благополучия и семейной политики Камчатского края </t>
  </si>
  <si>
    <t>Министерство образования  Камчатского края, Министерство социального благополучия и семейной политики  Камчатского края</t>
  </si>
  <si>
    <t>Министерство образования Камчатского края, Министерство социального благополучия и семейной политики Камчатского края</t>
  </si>
  <si>
    <t>Изготовление памятных наборов «Родившемуся в Камчатском крае», поздравительных приветственных адресов «Новобрачным»</t>
  </si>
  <si>
    <t>2.2.</t>
  </si>
  <si>
    <t>Министерство социального благополучия и семейной политики Камчатского края Министерство образования Камчатского края</t>
  </si>
  <si>
    <t xml:space="preserve">федеральный бюджет </t>
  </si>
  <si>
    <t xml:space="preserve">краевой бюджет </t>
  </si>
  <si>
    <t>Минобр-813 - 2023 год</t>
  </si>
  <si>
    <t xml:space="preserve">Минздрав-814 - на 2023 год </t>
  </si>
  <si>
    <t>Минсоц-815 на 2023 год</t>
  </si>
  <si>
    <t xml:space="preserve">Минкульт-816 на 2023 год </t>
  </si>
  <si>
    <t>ЗАГС-858 на 2023 год</t>
  </si>
  <si>
    <t>Минспорт-847 на 2023 год</t>
  </si>
  <si>
    <t>в т.ч. федеральный бюджет</t>
  </si>
  <si>
    <t>Обеспечение работы пунктов проката предметов первой необходимости для ухода за детьми до 3-х лет "Малыш" на базе организаций социального обслуживания населения в Камчатском крае</t>
  </si>
  <si>
    <t>Обеспечение перевозки несовершеннолетних, самовольно ушедших из семей, организаций для детей-сирот и детей, оставшихся без попечения родителей, образовательных и иных организаций</t>
  </si>
  <si>
    <t xml:space="preserve">ВСЕГО на 2023 год </t>
  </si>
  <si>
    <t>Проведение специальных социально-реабилитационных массовых мероприятий  с участием детей с ограниченными возмож-ностями здоровья (фестивалей, конкурсов, спартакиад, выставок). Обеспечение участия детей с особенностями развития во всероссийских, межрегиональных, международных конкурсах, выставках, фестивалях</t>
  </si>
  <si>
    <t>Министерство
социального благополучия и семейной политики, Министерство культуры, Министерство спорта Камчатского края; Агентство ЗАГС и архивного дела Камчатского края</t>
  </si>
  <si>
    <t>Организация комплексной помощи по абилитации и реабилитации детей-инвалидов и детей с ограниченными возможностями здоровья. Раннее выявление нарушений развития у ребенка и организация своевременной помощи.</t>
  </si>
  <si>
    <t xml:space="preserve">Преодоление изолированности семей с детьми-инвалидами, образование новых социальных связей, социальная интеграция детей-инвалидов в среду здоровых сверстников с помощью социокультурных технологий. Создание условий для обучения  родителей навыкам ухода за детьми -инвалидами </t>
  </si>
  <si>
    <t xml:space="preserve">Сокращение числа несовершеннолетних и семей с детьми, оказавшихся в "группе риска". Увеличение числа подростков, повысивших уровень правовой информированности. Снижение количества отказов от новорожденных. Повышение уровня межведомственного взаимодействия органов и учреждений системы профилактики безнадзорности и правонарушений несовершеннолетних </t>
  </si>
  <si>
    <t xml:space="preserve">Сокращение размеров социального сиротства, численности родителей, лишенных родительских прав, сохранение ребенка в кровной семье. Оказание своевременной помощи семье на ранних стадиях неблагополучия, сокращение социально неблагополучных семей. Привлечение внимания общества к проблемам семейного и детского неблагополучия.     </t>
  </si>
  <si>
    <t>Сокращение числа детей, пострадавших от преступных посягательств; создание системы противодействия жестокому обращению с детьми;  улучшение психологического здоровья пострадавших детей; формирование в обществе нетерпимого отношения к различным проявлениям насилия по отношению к детям</t>
  </si>
  <si>
    <t>Министерство социального благополучия и семейной политики Камчатского края/ Волкова Н.А.</t>
  </si>
  <si>
    <t xml:space="preserve">Министерство социального благополучия и семейной политики Камчатского края/ Волкова Н.А.        </t>
  </si>
  <si>
    <t>Министерство социального благополучия и семейной политики Камчатского края/Волкова Н.А.</t>
  </si>
  <si>
    <t>Министерство социального благополучия и семейной политики Камчатского края; Министерство здравоохранения Камчатского края</t>
  </si>
  <si>
    <t>Предоставление единовременных выплат при рождении ребенка (детей)  в малообеспеченных семьях, проживающих по месту жительства в Корякском округе и Алеутском районе Камчатского края</t>
  </si>
  <si>
    <t>Организация и проведение мероприятий с несовершеннолетними по профилактике безнадзорности, предупреждению наркологической и алкогольной зависимости, формированию здорового образа жизни, патриотическому воспитанию, повышению гражданской ответственности  и правовой культуры</t>
  </si>
  <si>
    <t xml:space="preserve">ОСНОВНОЕ МЕРОПРИЯТИЕ 3.2:  "Выявление, реабилитация и сопровож-дение семей и детей, находящихся на разных стадиях неблагополучия с применением эффективных технологий и специализированных методик. Расширение спектра социальных услуг детям и семьям, попавшим в трудную жизненную ситуацию. Обеспечение перевозки несовершен-нолетних,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организаций" </t>
  </si>
  <si>
    <t xml:space="preserve">Проведение в  учреждениях различной ведомственной принадлежности цикла занятий для детей «Защита от насилия», изготовление и тиражирование информационных материалов. Обучение специалистов методикам и технологиям проведения занятий по защите от насилия, безопасности в Интернете </t>
  </si>
  <si>
    <t>Приобретение, доставка и установка уличных игровых комплексов, уличных тренажеров, тентов, беседок, уличных покрытий для площадок, реабилитационного оборудования, компьютерной техники и программного обеспечения; оргтехники, аудиотехники, автотранспорта (в том числе ремонт, техническое обслуживание и оснащение автотранспорта, используемого для проведения реабилитационных мероприятий и досуга) для организаций социального обслуживания граждан в Камчатском крае для проведения профилактической, реабилитационной работы, досуга семей и детей</t>
  </si>
  <si>
    <t xml:space="preserve">на 2022 год и плановый период 2023 и 2024 годов </t>
  </si>
  <si>
    <t xml:space="preserve">Агентство записи актов гражданского состояния и архивного дела Камчатского края/  </t>
  </si>
  <si>
    <t>март 2022 г.,                      1й квартал 2023 г.,   1й квартал 2024 г.</t>
  </si>
  <si>
    <t>август 2022 г.,                      3й квартал 2023 г.,    3й квартал 2024 г.</t>
  </si>
  <si>
    <t>Министерство здравоохранения Камчатского края/ Згода А.А.</t>
  </si>
  <si>
    <t>Министерство здравоохранения  Камчатского края/ Згода А.А.</t>
  </si>
  <si>
    <t>Министерство образования  Камчатского края/ Петрунина К.П.</t>
  </si>
  <si>
    <t>Министерство образования  Камчатского края/ Петрунина К.П..</t>
  </si>
  <si>
    <t>Министерство образования Камчатского края; Министерство здравоохранения Камчатского края; Министерство социального благополучия и семейной политики Камчатского края</t>
  </si>
  <si>
    <t>май 2022 г.,                            2й квартал 2023 г.,    2й квартал 2024 г.</t>
  </si>
  <si>
    <t>ноябрь 2022 г.,                   4й квартал 2023 г.,          4й квартал 2024 г.</t>
  </si>
  <si>
    <t>сентябрь 2022 г.,               3й квартал 2023 г.,              3й квартал 2024 г.</t>
  </si>
  <si>
    <t>декабрь  2022 г.,            4й квартал 2023 г.,              4й квартал 2024 г.</t>
  </si>
  <si>
    <t>Министерство образования Камчатского края/ Петрунина К.П.</t>
  </si>
  <si>
    <t>поддержка и реабилитация детей,относящихся к "группе риска"</t>
  </si>
  <si>
    <t>Укрепление служб психологической помощи (кабинетов психологического здоровья) в организациях социального обслуживания населения в целях реабилитации семей и детей, пострадавших от насилия, оказавшихся в трудной жизненной ситуации. Обустройство специальных помещений ("зеленых комнат") для проведения специализированных реабилитационных и коррекционных мероприятий с жертвами насилия</t>
  </si>
  <si>
    <t>Минобр-813 - 2024 год</t>
  </si>
  <si>
    <t xml:space="preserve">Минздрав-814 - на 2024 год </t>
  </si>
  <si>
    <t>Минсоц-815 на 2024 год</t>
  </si>
  <si>
    <t xml:space="preserve">Минкульт-816 на 20212год </t>
  </si>
  <si>
    <t xml:space="preserve">Минкульт-816 на 2024 год </t>
  </si>
  <si>
    <t>ЗАГС-858 на 2024 год</t>
  </si>
  <si>
    <t>Минспорт-847 на 2024 год</t>
  </si>
  <si>
    <t xml:space="preserve">ВСЕГО на 2024 год </t>
  </si>
  <si>
    <t>2018 г.</t>
  </si>
  <si>
    <t>2025 г.</t>
  </si>
  <si>
    <t xml:space="preserve">2025 г. </t>
  </si>
  <si>
    <t xml:space="preserve">2018 г. </t>
  </si>
  <si>
    <t xml:space="preserve">январь 2018 г. </t>
  </si>
  <si>
    <t xml:space="preserve">декабрь 2024 г. </t>
  </si>
  <si>
    <t xml:space="preserve">2025  г. </t>
  </si>
  <si>
    <t>январь  2018 г.</t>
  </si>
  <si>
    <t xml:space="preserve">декабрь. 2024 г. </t>
  </si>
  <si>
    <t>сентябрь 2020 г.</t>
  </si>
  <si>
    <t>Министерство образования Камчатского края/ Петрунна К.В.</t>
  </si>
  <si>
    <t>Министерство социального благополучия и семейной политики Камчатского края Волкова Н.А.</t>
  </si>
  <si>
    <t>Министерство социального благополучия и семейной политики   Камчатского края/ Волкова Н.А.</t>
  </si>
  <si>
    <t xml:space="preserve">Министерство спорта Камчатского края/ Попова Л.Н.                                      </t>
  </si>
  <si>
    <t xml:space="preserve">Министерство спорта Камчатского края/  Попова Л.Н.                                     </t>
  </si>
  <si>
    <t>Министерство культуры Камчатского края/ Кирюшкина С.Б.</t>
  </si>
  <si>
    <t>Предоставлены в полном объеме услуги пунктов проката предметов первой необходимости для ухода за детьми до 3-х лет "Малыш"в 9-ти организациях (отделениях) социального обслуживания населения в Камчатском крае (мероприятие 1.2.1.)</t>
  </si>
  <si>
    <t>Обеспечены наборами «Подарок новорожденному» не менее 1500 граждан Камчатского края в связи с рождением ребенка (мероприятие 1.2.10)</t>
  </si>
  <si>
    <t>Обеспечена работа клубных объединений и кружков для детей с особыми потребностями и членов их семей на базе 8-ми организаций социального обслуживания населения в Камчатском крае с охватом не менее 250 детей целевой категории (мероприятие 2.2.1.)</t>
  </si>
  <si>
    <t xml:space="preserve">Обеспечено предоставление в полном объеме реабилитационных услуг не менее 300 семьям с детьми с ограниченными возможностями здоровья в организациях социального обслуживания населения в Камчатском крае (мероприятие 2.1.5.) </t>
  </si>
  <si>
    <t>Проведены мероприятия по профилактике безнадзорности, предупреждению наркологической и алкогольной зависимости, формированию здорового образа жизни с привлечением не менее 800 подростков (мероприятие 3.1.4.)</t>
  </si>
  <si>
    <t xml:space="preserve">Обеспечена работа «Школы укрепления здоровья» на базе 5-ти организаций социального обслуживания граждан в Камчатском краес привлечением не менее 400 подростков (мероприятие 3.1.5.) </t>
  </si>
  <si>
    <t>Министерство
социального благополучия и семейной политики, Министерство культуры, Министерство спорта Камчатского края; Агентство ЗАГС и архивного дела  Камчатского края</t>
  </si>
  <si>
    <t>Камчатского края, Министерство социального благополучия и семейногой политики  Камчатского края</t>
  </si>
  <si>
    <t>"Приложение к приказу Министерства социального благополучия и семейной политики Камчатского края от 23.12.2021 № 1996-п</t>
  </si>
  <si>
    <t>(в соответствии с Законом Камчатского края от 05.03.2022 № 48, распоряжением Правительства Камчатского края от 21.02.2022 № 76-РП)</t>
  </si>
  <si>
    <t xml:space="preserve">Создание и оснащение пунктов проката реабилитационного и специального игрового оборудования для детей с особыми потребностям </t>
  </si>
  <si>
    <t>Приобретение упаковки и товаров для комплектования наборов "Подарок новорожден-ному" для граждан Камчатского края в связи с рождением ребенка; оплата услуг по приемке, хранению и отпуску наборов</t>
  </si>
  <si>
    <t>Приложение к приказу Министерства социального благополучия и семейной политики Камчатского края от 29.04.2022 № 327-п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</si>
</sst>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00"/>
    <numFmt numFmtId="166" formatCode="0.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7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name val="Calibri"/>
      <family val="2"/>
      <charset val="204"/>
    </font>
    <font>
      <i/>
      <sz val="10"/>
      <name val="Arial Cyr"/>
      <charset val="204"/>
    </font>
    <font>
      <i/>
      <sz val="8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i/>
      <sz val="9"/>
      <name val="Arial Cyr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3" fillId="0" borderId="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1" fillId="0" borderId="8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719"/>
  <sheetViews>
    <sheetView tabSelected="1" zoomScaleNormal="100" zoomScaleSheetLayoutView="100" workbookViewId="0">
      <pane ySplit="12" topLeftCell="A13" activePane="bottomLeft" state="frozen"/>
      <selection pane="bottomLeft" activeCell="G2" sqref="G2:J2"/>
    </sheetView>
  </sheetViews>
  <sheetFormatPr defaultColWidth="9.109375" defaultRowHeight="13.8" x14ac:dyDescent="0.25"/>
  <cols>
    <col min="1" max="1" width="5.6640625" style="3" customWidth="1"/>
    <col min="2" max="2" width="35.5546875" style="3" customWidth="1"/>
    <col min="3" max="3" width="12.44140625" style="3" customWidth="1"/>
    <col min="4" max="4" width="13" style="11" customWidth="1"/>
    <col min="5" max="5" width="12.77734375" style="11" customWidth="1"/>
    <col min="6" max="6" width="13.44140625" style="11" customWidth="1"/>
    <col min="7" max="7" width="13.6640625" style="1" customWidth="1"/>
    <col min="8" max="8" width="20.21875" style="1" customWidth="1"/>
    <col min="9" max="9" width="7.5546875" style="23" customWidth="1"/>
    <col min="10" max="10" width="7.5546875" style="24" customWidth="1"/>
    <col min="11" max="16384" width="9.109375" style="1"/>
  </cols>
  <sheetData>
    <row r="2" spans="1:10" ht="24" customHeight="1" x14ac:dyDescent="0.25">
      <c r="G2" s="167" t="s">
        <v>303</v>
      </c>
      <c r="H2" s="167"/>
      <c r="I2" s="167"/>
      <c r="J2" s="167"/>
    </row>
    <row r="3" spans="1:10" ht="13.5" customHeight="1" x14ac:dyDescent="0.25">
      <c r="D3" s="33"/>
      <c r="E3" s="33"/>
      <c r="F3" s="33"/>
      <c r="G3" s="167" t="s">
        <v>299</v>
      </c>
      <c r="H3" s="167"/>
      <c r="I3" s="167"/>
      <c r="J3" s="167"/>
    </row>
    <row r="4" spans="1:10" ht="13.5" customHeight="1" x14ac:dyDescent="0.25">
      <c r="D4" s="33"/>
      <c r="E4" s="33"/>
      <c r="F4" s="33"/>
      <c r="G4" s="167"/>
      <c r="H4" s="167"/>
      <c r="I4" s="167"/>
      <c r="J4" s="167"/>
    </row>
    <row r="6" spans="1:10" s="3" customFormat="1" ht="12.75" customHeight="1" x14ac:dyDescent="0.25">
      <c r="A6" s="146" t="s">
        <v>62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s="3" customFormat="1" ht="12.75" customHeight="1" x14ac:dyDescent="0.25">
      <c r="A7" s="139" t="s">
        <v>151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s="3" customFormat="1" ht="12" customHeight="1" x14ac:dyDescent="0.25">
      <c r="A8" s="146" t="s">
        <v>251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8" customHeight="1" x14ac:dyDescent="0.25">
      <c r="A9" s="152" t="s">
        <v>300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18" customHeight="1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5.75" customHeight="1" x14ac:dyDescent="0.25">
      <c r="A11" s="134" t="s">
        <v>5</v>
      </c>
      <c r="B11" s="134" t="s">
        <v>3</v>
      </c>
      <c r="C11" s="137" t="s">
        <v>31</v>
      </c>
      <c r="D11" s="157" t="s">
        <v>54</v>
      </c>
      <c r="E11" s="158"/>
      <c r="F11" s="159"/>
      <c r="G11" s="150" t="s">
        <v>55</v>
      </c>
      <c r="H11" s="137" t="s">
        <v>12</v>
      </c>
      <c r="I11" s="137" t="s">
        <v>207</v>
      </c>
      <c r="J11" s="137" t="s">
        <v>208</v>
      </c>
    </row>
    <row r="12" spans="1:10" ht="28.5" customHeight="1" x14ac:dyDescent="0.25">
      <c r="A12" s="134"/>
      <c r="B12" s="134"/>
      <c r="C12" s="137"/>
      <c r="D12" s="64">
        <v>2022</v>
      </c>
      <c r="E12" s="64">
        <v>2023</v>
      </c>
      <c r="F12" s="64">
        <v>2024</v>
      </c>
      <c r="G12" s="151"/>
      <c r="H12" s="137"/>
      <c r="I12" s="137"/>
      <c r="J12" s="137"/>
    </row>
    <row r="13" spans="1:10" ht="15" customHeight="1" x14ac:dyDescent="0.25">
      <c r="A13" s="155" t="s">
        <v>7</v>
      </c>
      <c r="B13" s="156"/>
      <c r="C13" s="12">
        <f t="shared" ref="C13:F15" si="0">SUM(C22,C193,C460)</f>
        <v>73985.94</v>
      </c>
      <c r="D13" s="12">
        <f t="shared" si="0"/>
        <v>44908.14</v>
      </c>
      <c r="E13" s="12">
        <f t="shared" si="0"/>
        <v>14538.9</v>
      </c>
      <c r="F13" s="12">
        <f t="shared" si="0"/>
        <v>18079.199999999997</v>
      </c>
      <c r="G13" s="90"/>
      <c r="H13" s="140"/>
      <c r="I13" s="82" t="s">
        <v>275</v>
      </c>
      <c r="J13" s="147" t="s">
        <v>276</v>
      </c>
    </row>
    <row r="14" spans="1:10" ht="15" customHeight="1" x14ac:dyDescent="0.25">
      <c r="A14" s="88" t="s">
        <v>6</v>
      </c>
      <c r="B14" s="89"/>
      <c r="C14" s="12">
        <f t="shared" si="0"/>
        <v>1503.6</v>
      </c>
      <c r="D14" s="12">
        <f t="shared" si="0"/>
        <v>488.2</v>
      </c>
      <c r="E14" s="12">
        <f t="shared" si="0"/>
        <v>507.7</v>
      </c>
      <c r="F14" s="12">
        <f t="shared" si="0"/>
        <v>4048</v>
      </c>
      <c r="G14" s="91"/>
      <c r="H14" s="141"/>
      <c r="I14" s="83"/>
      <c r="J14" s="148"/>
    </row>
    <row r="15" spans="1:10" ht="15" customHeight="1" x14ac:dyDescent="0.25">
      <c r="A15" s="88" t="s">
        <v>0</v>
      </c>
      <c r="B15" s="89"/>
      <c r="C15" s="12">
        <f t="shared" si="0"/>
        <v>72482.34</v>
      </c>
      <c r="D15" s="12">
        <f t="shared" si="0"/>
        <v>44419.939999999995</v>
      </c>
      <c r="E15" s="12">
        <f t="shared" si="0"/>
        <v>14031.2</v>
      </c>
      <c r="F15" s="12">
        <f t="shared" si="0"/>
        <v>14031.2</v>
      </c>
      <c r="G15" s="91"/>
      <c r="H15" s="141"/>
      <c r="I15" s="83"/>
      <c r="J15" s="148"/>
    </row>
    <row r="16" spans="1:10" ht="15" customHeight="1" x14ac:dyDescent="0.25">
      <c r="A16" s="88" t="s">
        <v>1</v>
      </c>
      <c r="B16" s="89"/>
      <c r="C16" s="4"/>
      <c r="D16" s="12"/>
      <c r="E16" s="12"/>
      <c r="F16" s="12"/>
      <c r="G16" s="91"/>
      <c r="H16" s="141"/>
      <c r="I16" s="83"/>
      <c r="J16" s="148"/>
    </row>
    <row r="17" spans="1:10" ht="15" customHeight="1" x14ac:dyDescent="0.25">
      <c r="A17" s="88" t="s">
        <v>2</v>
      </c>
      <c r="B17" s="160"/>
      <c r="C17" s="4"/>
      <c r="D17" s="12"/>
      <c r="E17" s="12"/>
      <c r="F17" s="12"/>
      <c r="G17" s="91"/>
      <c r="H17" s="141"/>
      <c r="I17" s="83"/>
      <c r="J17" s="148"/>
    </row>
    <row r="18" spans="1:10" ht="15" customHeight="1" x14ac:dyDescent="0.25">
      <c r="A18" s="88" t="s">
        <v>32</v>
      </c>
      <c r="B18" s="89"/>
      <c r="C18" s="4"/>
      <c r="D18" s="12"/>
      <c r="E18" s="12"/>
      <c r="F18" s="12"/>
      <c r="G18" s="143"/>
      <c r="H18" s="142"/>
      <c r="I18" s="84"/>
      <c r="J18" s="149"/>
    </row>
    <row r="19" spans="1:10" ht="15" customHeight="1" x14ac:dyDescent="0.25">
      <c r="A19" s="25"/>
      <c r="B19" s="26"/>
      <c r="C19" s="4"/>
      <c r="D19" s="12"/>
      <c r="E19" s="14"/>
      <c r="F19" s="14"/>
      <c r="G19" s="34"/>
      <c r="H19" s="35"/>
      <c r="I19" s="36"/>
      <c r="J19" s="28"/>
    </row>
    <row r="20" spans="1:10" ht="15" customHeight="1" x14ac:dyDescent="0.25">
      <c r="A20" s="25"/>
      <c r="B20" s="26"/>
      <c r="C20" s="4"/>
      <c r="D20" s="12"/>
      <c r="E20" s="14"/>
      <c r="F20" s="14"/>
      <c r="G20" s="34"/>
      <c r="H20" s="35"/>
      <c r="I20" s="36"/>
      <c r="J20" s="28"/>
    </row>
    <row r="21" spans="1:10" ht="41.25" customHeight="1" x14ac:dyDescent="0.25">
      <c r="A21" s="4" t="s">
        <v>13</v>
      </c>
      <c r="B21" s="65" t="s">
        <v>66</v>
      </c>
      <c r="C21" s="4"/>
      <c r="D21" s="12"/>
      <c r="E21" s="14"/>
      <c r="F21" s="14"/>
      <c r="G21" s="144" t="s">
        <v>297</v>
      </c>
      <c r="H21" s="161" t="s">
        <v>134</v>
      </c>
      <c r="I21" s="82" t="s">
        <v>275</v>
      </c>
      <c r="J21" s="82" t="s">
        <v>277</v>
      </c>
    </row>
    <row r="22" spans="1:10" ht="21" customHeight="1" x14ac:dyDescent="0.25">
      <c r="A22" s="88" t="s">
        <v>4</v>
      </c>
      <c r="B22" s="89"/>
      <c r="C22" s="52">
        <f>SUM(C30,C86)</f>
        <v>26998.739999999998</v>
      </c>
      <c r="D22" s="52">
        <f>SUM(D30,D86)</f>
        <v>24108.739999999998</v>
      </c>
      <c r="E22" s="52">
        <f>SUM(E30,E86)</f>
        <v>1445</v>
      </c>
      <c r="F22" s="52">
        <f>SUM(F30,F86)</f>
        <v>1445</v>
      </c>
      <c r="G22" s="145"/>
      <c r="H22" s="162"/>
      <c r="I22" s="83"/>
      <c r="J22" s="83"/>
    </row>
    <row r="23" spans="1:10" ht="17.25" customHeight="1" x14ac:dyDescent="0.25">
      <c r="A23" s="88" t="s">
        <v>6</v>
      </c>
      <c r="B23" s="89"/>
      <c r="C23" s="52"/>
      <c r="D23" s="52"/>
      <c r="E23" s="52"/>
      <c r="F23" s="52"/>
      <c r="G23" s="145"/>
      <c r="H23" s="162"/>
      <c r="I23" s="83"/>
      <c r="J23" s="83"/>
    </row>
    <row r="24" spans="1:10" ht="17.25" customHeight="1" x14ac:dyDescent="0.25">
      <c r="A24" s="88" t="s">
        <v>0</v>
      </c>
      <c r="B24" s="89"/>
      <c r="C24" s="52">
        <f>SUM(C32,C88)</f>
        <v>26998.739999999998</v>
      </c>
      <c r="D24" s="52">
        <f>SUM(D32,D88)</f>
        <v>24108.739999999998</v>
      </c>
      <c r="E24" s="52">
        <f>SUM(E32,E88)</f>
        <v>1445</v>
      </c>
      <c r="F24" s="52">
        <f>SUM(F32,F88)</f>
        <v>1445</v>
      </c>
      <c r="G24" s="145"/>
      <c r="H24" s="162"/>
      <c r="I24" s="83"/>
      <c r="J24" s="83"/>
    </row>
    <row r="25" spans="1:10" ht="17.25" customHeight="1" x14ac:dyDescent="0.25">
      <c r="A25" s="88" t="s">
        <v>1</v>
      </c>
      <c r="B25" s="89"/>
      <c r="C25" s="52"/>
      <c r="D25" s="19"/>
      <c r="E25" s="19"/>
      <c r="F25" s="19"/>
      <c r="G25" s="145"/>
      <c r="H25" s="162"/>
      <c r="I25" s="83"/>
      <c r="J25" s="83"/>
    </row>
    <row r="26" spans="1:10" ht="17.25" customHeight="1" x14ac:dyDescent="0.25">
      <c r="A26" s="88" t="s">
        <v>2</v>
      </c>
      <c r="B26" s="89"/>
      <c r="C26" s="52"/>
      <c r="D26" s="19"/>
      <c r="E26" s="19"/>
      <c r="F26" s="19"/>
      <c r="G26" s="145"/>
      <c r="H26" s="162"/>
      <c r="I26" s="83"/>
      <c r="J26" s="83"/>
    </row>
    <row r="27" spans="1:10" ht="17.25" customHeight="1" x14ac:dyDescent="0.25">
      <c r="A27" s="153" t="s">
        <v>33</v>
      </c>
      <c r="B27" s="154"/>
      <c r="C27" s="52"/>
      <c r="D27" s="19"/>
      <c r="E27" s="19"/>
      <c r="F27" s="19"/>
      <c r="G27" s="145"/>
      <c r="H27" s="162"/>
      <c r="I27" s="83"/>
      <c r="J27" s="83"/>
    </row>
    <row r="28" spans="1:10" ht="22.2" customHeight="1" x14ac:dyDescent="0.25">
      <c r="A28" s="88" t="s">
        <v>32</v>
      </c>
      <c r="B28" s="89"/>
      <c r="C28" s="52"/>
      <c r="D28" s="19"/>
      <c r="E28" s="19"/>
      <c r="F28" s="19"/>
      <c r="G28" s="145"/>
      <c r="H28" s="162"/>
      <c r="I28" s="83"/>
      <c r="J28" s="83"/>
    </row>
    <row r="29" spans="1:10" ht="65.25" customHeight="1" x14ac:dyDescent="0.25">
      <c r="A29" s="66" t="s">
        <v>34</v>
      </c>
      <c r="B29" s="4" t="s">
        <v>144</v>
      </c>
      <c r="C29" s="4"/>
      <c r="D29" s="12"/>
      <c r="E29" s="37"/>
      <c r="F29" s="37"/>
      <c r="G29" s="138" t="s">
        <v>236</v>
      </c>
      <c r="H29" s="163" t="s">
        <v>130</v>
      </c>
      <c r="I29" s="82" t="s">
        <v>278</v>
      </c>
      <c r="J29" s="82" t="s">
        <v>277</v>
      </c>
    </row>
    <row r="30" spans="1:10" ht="12.75" customHeight="1" x14ac:dyDescent="0.25">
      <c r="A30" s="88" t="s">
        <v>4</v>
      </c>
      <c r="B30" s="89"/>
      <c r="C30" s="4">
        <f>SUM(C38,C46,C54,C62,C70,C78)</f>
        <v>8039.9</v>
      </c>
      <c r="D30" s="4">
        <f t="shared" ref="D30:F30" si="1">SUM(D38,D46,D54,D62,D70,D78)</f>
        <v>6389.9</v>
      </c>
      <c r="E30" s="4">
        <f t="shared" si="1"/>
        <v>825</v>
      </c>
      <c r="F30" s="4">
        <f t="shared" si="1"/>
        <v>825</v>
      </c>
      <c r="G30" s="138"/>
      <c r="H30" s="163"/>
      <c r="I30" s="83"/>
      <c r="J30" s="83"/>
    </row>
    <row r="31" spans="1:10" ht="14.25" customHeight="1" x14ac:dyDescent="0.25">
      <c r="A31" s="88" t="s">
        <v>6</v>
      </c>
      <c r="B31" s="89"/>
      <c r="C31" s="4"/>
      <c r="D31" s="4"/>
      <c r="E31" s="4"/>
      <c r="F31" s="4"/>
      <c r="G31" s="138"/>
      <c r="H31" s="163"/>
      <c r="I31" s="83"/>
      <c r="J31" s="83"/>
    </row>
    <row r="32" spans="1:10" ht="16.5" customHeight="1" x14ac:dyDescent="0.25">
      <c r="A32" s="88" t="s">
        <v>0</v>
      </c>
      <c r="B32" s="89"/>
      <c r="C32" s="4">
        <f>SUM(C40,C48,C56,C64,C72,C80)</f>
        <v>8039.9</v>
      </c>
      <c r="D32" s="4">
        <f>SUM(D40,D48,D56,D64,D72,D80)</f>
        <v>6389.9</v>
      </c>
      <c r="E32" s="4">
        <f t="shared" ref="E32:F32" si="2">SUM(E40,E48,E56,E64,E72,E80)</f>
        <v>825</v>
      </c>
      <c r="F32" s="4">
        <f t="shared" si="2"/>
        <v>825</v>
      </c>
      <c r="G32" s="138"/>
      <c r="H32" s="163"/>
      <c r="I32" s="83"/>
      <c r="J32" s="83"/>
    </row>
    <row r="33" spans="1:10" ht="14.25" customHeight="1" x14ac:dyDescent="0.25">
      <c r="A33" s="88" t="s">
        <v>1</v>
      </c>
      <c r="B33" s="89"/>
      <c r="C33" s="4"/>
      <c r="D33" s="4"/>
      <c r="E33" s="4"/>
      <c r="F33" s="4"/>
      <c r="G33" s="138"/>
      <c r="H33" s="163"/>
      <c r="I33" s="83"/>
      <c r="J33" s="83"/>
    </row>
    <row r="34" spans="1:10" ht="14.4" customHeight="1" x14ac:dyDescent="0.25">
      <c r="A34" s="88" t="s">
        <v>2</v>
      </c>
      <c r="B34" s="89"/>
      <c r="C34" s="4"/>
      <c r="D34" s="4"/>
      <c r="E34" s="4"/>
      <c r="F34" s="4"/>
      <c r="G34" s="138"/>
      <c r="H34" s="163"/>
      <c r="I34" s="83"/>
      <c r="J34" s="83"/>
    </row>
    <row r="35" spans="1:10" ht="12" customHeight="1" x14ac:dyDescent="0.25">
      <c r="A35" s="88" t="s">
        <v>33</v>
      </c>
      <c r="B35" s="89"/>
      <c r="C35" s="4"/>
      <c r="D35" s="4"/>
      <c r="E35" s="4"/>
      <c r="F35" s="4"/>
      <c r="G35" s="138"/>
      <c r="H35" s="163"/>
      <c r="I35" s="83"/>
      <c r="J35" s="83"/>
    </row>
    <row r="36" spans="1:10" ht="16.2" customHeight="1" x14ac:dyDescent="0.25">
      <c r="A36" s="88" t="s">
        <v>32</v>
      </c>
      <c r="B36" s="89"/>
      <c r="C36" s="4"/>
      <c r="D36" s="4"/>
      <c r="E36" s="4"/>
      <c r="F36" s="4"/>
      <c r="G36" s="138"/>
      <c r="H36" s="163"/>
      <c r="I36" s="83"/>
      <c r="J36" s="83"/>
    </row>
    <row r="37" spans="1:10" ht="32.25" customHeight="1" x14ac:dyDescent="0.25">
      <c r="A37" s="66" t="s">
        <v>14</v>
      </c>
      <c r="B37" s="4" t="s">
        <v>153</v>
      </c>
      <c r="C37" s="4"/>
      <c r="D37" s="12"/>
      <c r="E37" s="14"/>
      <c r="F37" s="14"/>
      <c r="G37" s="85" t="s">
        <v>242</v>
      </c>
      <c r="H37" s="100" t="s">
        <v>166</v>
      </c>
      <c r="I37" s="82" t="s">
        <v>279</v>
      </c>
      <c r="J37" s="82" t="s">
        <v>280</v>
      </c>
    </row>
    <row r="38" spans="1:10" ht="12" customHeight="1" x14ac:dyDescent="0.25">
      <c r="A38" s="88" t="s">
        <v>4</v>
      </c>
      <c r="B38" s="89"/>
      <c r="C38" s="4">
        <f>SUM(C39:C44)</f>
        <v>50</v>
      </c>
      <c r="D38" s="12">
        <f>SUM(D39:D44)</f>
        <v>50</v>
      </c>
      <c r="E38" s="12">
        <f>SUM(E39:E44)</f>
        <v>0</v>
      </c>
      <c r="F38" s="12">
        <f>SUM(F39:F44)</f>
        <v>0</v>
      </c>
      <c r="G38" s="86"/>
      <c r="H38" s="101"/>
      <c r="I38" s="83"/>
      <c r="J38" s="83"/>
    </row>
    <row r="39" spans="1:10" ht="13.5" customHeight="1" x14ac:dyDescent="0.25">
      <c r="A39" s="88" t="s">
        <v>6</v>
      </c>
      <c r="B39" s="89"/>
      <c r="C39" s="4"/>
      <c r="D39" s="12"/>
      <c r="E39" s="12"/>
      <c r="F39" s="12"/>
      <c r="G39" s="86"/>
      <c r="H39" s="101"/>
      <c r="I39" s="83"/>
      <c r="J39" s="83"/>
    </row>
    <row r="40" spans="1:10" ht="12.75" customHeight="1" x14ac:dyDescent="0.25">
      <c r="A40" s="88" t="s">
        <v>0</v>
      </c>
      <c r="B40" s="89"/>
      <c r="C40" s="4">
        <f>SUM(D40:F40)</f>
        <v>50</v>
      </c>
      <c r="D40" s="12">
        <v>50</v>
      </c>
      <c r="E40" s="12">
        <v>0</v>
      </c>
      <c r="F40" s="12">
        <v>0</v>
      </c>
      <c r="G40" s="86"/>
      <c r="H40" s="101"/>
      <c r="I40" s="83"/>
      <c r="J40" s="83"/>
    </row>
    <row r="41" spans="1:10" ht="14.25" customHeight="1" x14ac:dyDescent="0.25">
      <c r="A41" s="88" t="s">
        <v>1</v>
      </c>
      <c r="B41" s="89"/>
      <c r="C41" s="4"/>
      <c r="D41" s="12"/>
      <c r="E41" s="12"/>
      <c r="F41" s="12"/>
      <c r="G41" s="86"/>
      <c r="H41" s="101"/>
      <c r="I41" s="83"/>
      <c r="J41" s="83"/>
    </row>
    <row r="42" spans="1:10" ht="15.6" customHeight="1" x14ac:dyDescent="0.25">
      <c r="A42" s="88" t="s">
        <v>2</v>
      </c>
      <c r="B42" s="89"/>
      <c r="C42" s="4"/>
      <c r="D42" s="12"/>
      <c r="E42" s="12"/>
      <c r="F42" s="12"/>
      <c r="G42" s="86"/>
      <c r="H42" s="101"/>
      <c r="I42" s="83"/>
      <c r="J42" s="83"/>
    </row>
    <row r="43" spans="1:10" ht="12" customHeight="1" x14ac:dyDescent="0.25">
      <c r="A43" s="88" t="s">
        <v>33</v>
      </c>
      <c r="B43" s="89"/>
      <c r="C43" s="4"/>
      <c r="D43" s="12"/>
      <c r="E43" s="12"/>
      <c r="F43" s="12"/>
      <c r="G43" s="86"/>
      <c r="H43" s="101"/>
      <c r="I43" s="83"/>
      <c r="J43" s="83"/>
    </row>
    <row r="44" spans="1:10" ht="12" customHeight="1" x14ac:dyDescent="0.25">
      <c r="A44" s="88" t="s">
        <v>32</v>
      </c>
      <c r="B44" s="89"/>
      <c r="C44" s="4"/>
      <c r="D44" s="12"/>
      <c r="E44" s="12"/>
      <c r="F44" s="12"/>
      <c r="G44" s="87"/>
      <c r="H44" s="111"/>
      <c r="I44" s="84"/>
      <c r="J44" s="84"/>
    </row>
    <row r="45" spans="1:10" ht="36.75" customHeight="1" x14ac:dyDescent="0.25">
      <c r="A45" s="66" t="s">
        <v>15</v>
      </c>
      <c r="B45" s="4" t="s">
        <v>30</v>
      </c>
      <c r="C45" s="4"/>
      <c r="D45" s="12"/>
      <c r="E45" s="12"/>
      <c r="F45" s="12"/>
      <c r="G45" s="85" t="s">
        <v>242</v>
      </c>
      <c r="H45" s="100" t="s">
        <v>49</v>
      </c>
      <c r="I45" s="82" t="s">
        <v>279</v>
      </c>
      <c r="J45" s="82" t="s">
        <v>280</v>
      </c>
    </row>
    <row r="46" spans="1:10" ht="12.75" customHeight="1" x14ac:dyDescent="0.25">
      <c r="A46" s="88" t="s">
        <v>4</v>
      </c>
      <c r="B46" s="89"/>
      <c r="C46" s="4">
        <f>SUM(C47:C52)</f>
        <v>3475</v>
      </c>
      <c r="D46" s="12">
        <f>SUM(D47:D52)</f>
        <v>2125</v>
      </c>
      <c r="E46" s="12">
        <f>SUM(E47:E52)</f>
        <v>675</v>
      </c>
      <c r="F46" s="12">
        <f>SUM(F47:F52)</f>
        <v>675</v>
      </c>
      <c r="G46" s="86"/>
      <c r="H46" s="101"/>
      <c r="I46" s="83"/>
      <c r="J46" s="83"/>
    </row>
    <row r="47" spans="1:10" ht="12.75" customHeight="1" x14ac:dyDescent="0.25">
      <c r="A47" s="88" t="s">
        <v>6</v>
      </c>
      <c r="B47" s="89"/>
      <c r="C47" s="4"/>
      <c r="D47" s="12"/>
      <c r="E47" s="12"/>
      <c r="F47" s="12"/>
      <c r="G47" s="86"/>
      <c r="H47" s="101"/>
      <c r="I47" s="83"/>
      <c r="J47" s="83"/>
    </row>
    <row r="48" spans="1:10" ht="15.75" customHeight="1" x14ac:dyDescent="0.25">
      <c r="A48" s="88" t="s">
        <v>0</v>
      </c>
      <c r="B48" s="89"/>
      <c r="C48" s="4">
        <f>SUM(D48:F48)</f>
        <v>3475</v>
      </c>
      <c r="D48" s="12">
        <v>2125</v>
      </c>
      <c r="E48" s="12">
        <v>675</v>
      </c>
      <c r="F48" s="12">
        <v>675</v>
      </c>
      <c r="G48" s="86"/>
      <c r="H48" s="101"/>
      <c r="I48" s="83"/>
      <c r="J48" s="83"/>
    </row>
    <row r="49" spans="1:10" ht="14.4" customHeight="1" x14ac:dyDescent="0.25">
      <c r="A49" s="88" t="s">
        <v>1</v>
      </c>
      <c r="B49" s="89"/>
      <c r="C49" s="4"/>
      <c r="D49" s="12"/>
      <c r="E49" s="12"/>
      <c r="F49" s="12"/>
      <c r="G49" s="86"/>
      <c r="H49" s="101"/>
      <c r="I49" s="83"/>
      <c r="J49" s="83"/>
    </row>
    <row r="50" spans="1:10" ht="14.4" customHeight="1" x14ac:dyDescent="0.25">
      <c r="A50" s="88" t="s">
        <v>2</v>
      </c>
      <c r="B50" s="89"/>
      <c r="C50" s="4"/>
      <c r="D50" s="12"/>
      <c r="E50" s="12"/>
      <c r="F50" s="12"/>
      <c r="G50" s="86"/>
      <c r="H50" s="101"/>
      <c r="I50" s="83"/>
      <c r="J50" s="83"/>
    </row>
    <row r="51" spans="1:10" ht="14.4" customHeight="1" x14ac:dyDescent="0.25">
      <c r="A51" s="88" t="s">
        <v>33</v>
      </c>
      <c r="B51" s="89"/>
      <c r="C51" s="4"/>
      <c r="D51" s="12"/>
      <c r="E51" s="12"/>
      <c r="F51" s="12"/>
      <c r="G51" s="86"/>
      <c r="H51" s="101"/>
      <c r="I51" s="83"/>
      <c r="J51" s="83"/>
    </row>
    <row r="52" spans="1:10" ht="14.4" customHeight="1" x14ac:dyDescent="0.25">
      <c r="A52" s="88" t="s">
        <v>32</v>
      </c>
      <c r="B52" s="89"/>
      <c r="C52" s="4"/>
      <c r="D52" s="12"/>
      <c r="E52" s="12"/>
      <c r="F52" s="12"/>
      <c r="G52" s="87"/>
      <c r="H52" s="111"/>
      <c r="I52" s="84"/>
      <c r="J52" s="84"/>
    </row>
    <row r="53" spans="1:10" ht="43.5" customHeight="1" x14ac:dyDescent="0.25">
      <c r="A53" s="66" t="s">
        <v>15</v>
      </c>
      <c r="B53" s="4" t="s">
        <v>30</v>
      </c>
      <c r="C53" s="4"/>
      <c r="D53" s="12"/>
      <c r="E53" s="12"/>
      <c r="F53" s="12"/>
      <c r="G53" s="85" t="s">
        <v>290</v>
      </c>
      <c r="H53" s="100" t="s">
        <v>49</v>
      </c>
      <c r="I53" s="82" t="s">
        <v>279</v>
      </c>
      <c r="J53" s="82" t="s">
        <v>280</v>
      </c>
    </row>
    <row r="54" spans="1:10" ht="13.5" customHeight="1" x14ac:dyDescent="0.25">
      <c r="A54" s="88" t="s">
        <v>4</v>
      </c>
      <c r="B54" s="89"/>
      <c r="C54" s="4">
        <f>SUM(C55:C60)</f>
        <v>1100</v>
      </c>
      <c r="D54" s="12">
        <f>SUM(D55:D60)</f>
        <v>1100</v>
      </c>
      <c r="E54" s="12">
        <f>SUM(E55:E60)</f>
        <v>0</v>
      </c>
      <c r="F54" s="12">
        <f>SUM(F55:F60)</f>
        <v>0</v>
      </c>
      <c r="G54" s="86"/>
      <c r="H54" s="101"/>
      <c r="I54" s="83"/>
      <c r="J54" s="83"/>
    </row>
    <row r="55" spans="1:10" ht="12" customHeight="1" x14ac:dyDescent="0.25">
      <c r="A55" s="88" t="s">
        <v>6</v>
      </c>
      <c r="B55" s="89"/>
      <c r="C55" s="4"/>
      <c r="D55" s="12"/>
      <c r="E55" s="12"/>
      <c r="F55" s="12"/>
      <c r="G55" s="86"/>
      <c r="H55" s="101"/>
      <c r="I55" s="83"/>
      <c r="J55" s="83"/>
    </row>
    <row r="56" spans="1:10" ht="13.5" customHeight="1" x14ac:dyDescent="0.25">
      <c r="A56" s="88" t="s">
        <v>0</v>
      </c>
      <c r="B56" s="89"/>
      <c r="C56" s="4">
        <f>SUM(D56:F56)</f>
        <v>1100</v>
      </c>
      <c r="D56" s="12">
        <v>1100</v>
      </c>
      <c r="E56" s="12">
        <v>0</v>
      </c>
      <c r="F56" s="12">
        <v>0</v>
      </c>
      <c r="G56" s="86"/>
      <c r="H56" s="101"/>
      <c r="I56" s="83"/>
      <c r="J56" s="83"/>
    </row>
    <row r="57" spans="1:10" ht="13.5" customHeight="1" x14ac:dyDescent="0.25">
      <c r="A57" s="88" t="s">
        <v>1</v>
      </c>
      <c r="B57" s="89"/>
      <c r="C57" s="4"/>
      <c r="D57" s="12"/>
      <c r="E57" s="12"/>
      <c r="F57" s="12"/>
      <c r="G57" s="86"/>
      <c r="H57" s="101"/>
      <c r="I57" s="83"/>
      <c r="J57" s="83"/>
    </row>
    <row r="58" spans="1:10" ht="15" customHeight="1" x14ac:dyDescent="0.25">
      <c r="A58" s="88" t="s">
        <v>2</v>
      </c>
      <c r="B58" s="89"/>
      <c r="C58" s="4"/>
      <c r="D58" s="12"/>
      <c r="E58" s="12"/>
      <c r="F58" s="12"/>
      <c r="G58" s="86"/>
      <c r="H58" s="101"/>
      <c r="I58" s="83"/>
      <c r="J58" s="83"/>
    </row>
    <row r="59" spans="1:10" ht="15" customHeight="1" x14ac:dyDescent="0.25">
      <c r="A59" s="88" t="s">
        <v>33</v>
      </c>
      <c r="B59" s="89"/>
      <c r="C59" s="4"/>
      <c r="D59" s="12"/>
      <c r="E59" s="12"/>
      <c r="F59" s="12"/>
      <c r="G59" s="86"/>
      <c r="H59" s="101"/>
      <c r="I59" s="83"/>
      <c r="J59" s="83"/>
    </row>
    <row r="60" spans="1:10" ht="15" customHeight="1" x14ac:dyDescent="0.25">
      <c r="A60" s="88" t="s">
        <v>32</v>
      </c>
      <c r="B60" s="89"/>
      <c r="C60" s="4"/>
      <c r="D60" s="12"/>
      <c r="E60" s="12"/>
      <c r="F60" s="12"/>
      <c r="G60" s="87"/>
      <c r="H60" s="111"/>
      <c r="I60" s="84"/>
      <c r="J60" s="84"/>
    </row>
    <row r="61" spans="1:10" ht="36.75" customHeight="1" x14ac:dyDescent="0.25">
      <c r="A61" s="66" t="s">
        <v>15</v>
      </c>
      <c r="B61" s="4" t="s">
        <v>30</v>
      </c>
      <c r="C61" s="4"/>
      <c r="D61" s="12"/>
      <c r="E61" s="12"/>
      <c r="F61" s="12"/>
      <c r="G61" s="90" t="s">
        <v>289</v>
      </c>
      <c r="H61" s="100" t="s">
        <v>49</v>
      </c>
      <c r="I61" s="82" t="s">
        <v>279</v>
      </c>
      <c r="J61" s="82" t="s">
        <v>280</v>
      </c>
    </row>
    <row r="62" spans="1:10" ht="13.5" customHeight="1" x14ac:dyDescent="0.25">
      <c r="A62" s="88" t="s">
        <v>4</v>
      </c>
      <c r="B62" s="89"/>
      <c r="C62" s="4">
        <f>SUM(C63:C68)</f>
        <v>180</v>
      </c>
      <c r="D62" s="12">
        <f>SUM(D63:D68)</f>
        <v>180</v>
      </c>
      <c r="E62" s="12">
        <f>SUM(E63:E68)</f>
        <v>0</v>
      </c>
      <c r="F62" s="12">
        <f>SUM(F63:F68)</f>
        <v>0</v>
      </c>
      <c r="G62" s="91"/>
      <c r="H62" s="101"/>
      <c r="I62" s="83"/>
      <c r="J62" s="83"/>
    </row>
    <row r="63" spans="1:10" ht="12.75" customHeight="1" x14ac:dyDescent="0.25">
      <c r="A63" s="88" t="s">
        <v>6</v>
      </c>
      <c r="B63" s="89"/>
      <c r="C63" s="4"/>
      <c r="D63" s="12"/>
      <c r="E63" s="12"/>
      <c r="F63" s="12"/>
      <c r="G63" s="91"/>
      <c r="H63" s="101"/>
      <c r="I63" s="83"/>
      <c r="J63" s="83"/>
    </row>
    <row r="64" spans="1:10" ht="12.75" customHeight="1" x14ac:dyDescent="0.25">
      <c r="A64" s="88" t="s">
        <v>0</v>
      </c>
      <c r="B64" s="89"/>
      <c r="C64" s="4">
        <f>SUM(D64:F64)</f>
        <v>180</v>
      </c>
      <c r="D64" s="12">
        <v>180</v>
      </c>
      <c r="E64" s="12">
        <v>0</v>
      </c>
      <c r="F64" s="12">
        <v>0</v>
      </c>
      <c r="G64" s="91"/>
      <c r="H64" s="101"/>
      <c r="I64" s="83"/>
      <c r="J64" s="83"/>
    </row>
    <row r="65" spans="1:10" ht="12.75" customHeight="1" x14ac:dyDescent="0.25">
      <c r="A65" s="88" t="s">
        <v>1</v>
      </c>
      <c r="B65" s="89"/>
      <c r="C65" s="4"/>
      <c r="D65" s="12"/>
      <c r="E65" s="12"/>
      <c r="F65" s="12"/>
      <c r="G65" s="91"/>
      <c r="H65" s="101"/>
      <c r="I65" s="83"/>
      <c r="J65" s="83"/>
    </row>
    <row r="66" spans="1:10" ht="13.2" customHeight="1" x14ac:dyDescent="0.25">
      <c r="A66" s="88" t="s">
        <v>2</v>
      </c>
      <c r="B66" s="89"/>
      <c r="C66" s="4"/>
      <c r="D66" s="12"/>
      <c r="E66" s="12"/>
      <c r="F66" s="12"/>
      <c r="G66" s="91"/>
      <c r="H66" s="101"/>
      <c r="I66" s="83"/>
      <c r="J66" s="83"/>
    </row>
    <row r="67" spans="1:10" ht="13.2" customHeight="1" x14ac:dyDescent="0.25">
      <c r="A67" s="88" t="s">
        <v>33</v>
      </c>
      <c r="B67" s="89"/>
      <c r="C67" s="4"/>
      <c r="D67" s="12"/>
      <c r="E67" s="12"/>
      <c r="F67" s="12"/>
      <c r="G67" s="91"/>
      <c r="H67" s="101"/>
      <c r="I67" s="83"/>
      <c r="J67" s="83"/>
    </row>
    <row r="68" spans="1:10" ht="14.25" customHeight="1" x14ac:dyDescent="0.25">
      <c r="A68" s="88" t="s">
        <v>32</v>
      </c>
      <c r="B68" s="89"/>
      <c r="C68" s="4"/>
      <c r="D68" s="12"/>
      <c r="E68" s="12"/>
      <c r="F68" s="12"/>
      <c r="G68" s="91"/>
      <c r="H68" s="101"/>
      <c r="I68" s="84"/>
      <c r="J68" s="84"/>
    </row>
    <row r="69" spans="1:10" ht="47.4" customHeight="1" x14ac:dyDescent="0.25">
      <c r="A69" s="66" t="s">
        <v>16</v>
      </c>
      <c r="B69" s="4" t="s">
        <v>220</v>
      </c>
      <c r="C69" s="4"/>
      <c r="D69" s="12"/>
      <c r="E69" s="12"/>
      <c r="F69" s="12"/>
      <c r="G69" s="90" t="s">
        <v>252</v>
      </c>
      <c r="H69" s="100" t="s">
        <v>100</v>
      </c>
      <c r="I69" s="82" t="s">
        <v>279</v>
      </c>
      <c r="J69" s="82" t="s">
        <v>280</v>
      </c>
    </row>
    <row r="70" spans="1:10" ht="13.5" customHeight="1" x14ac:dyDescent="0.25">
      <c r="A70" s="88" t="s">
        <v>4</v>
      </c>
      <c r="B70" s="89"/>
      <c r="C70" s="4">
        <f>SUM(C71:C76)</f>
        <v>2684.9</v>
      </c>
      <c r="D70" s="12">
        <f>SUM(D71:D76)</f>
        <v>2684.9</v>
      </c>
      <c r="E70" s="12">
        <f>SUM(E71:E76)</f>
        <v>0</v>
      </c>
      <c r="F70" s="12">
        <f>SUM(F71:F76)</f>
        <v>0</v>
      </c>
      <c r="G70" s="91"/>
      <c r="H70" s="101"/>
      <c r="I70" s="83"/>
      <c r="J70" s="83"/>
    </row>
    <row r="71" spans="1:10" ht="13.5" customHeight="1" x14ac:dyDescent="0.25">
      <c r="A71" s="88" t="s">
        <v>6</v>
      </c>
      <c r="B71" s="89"/>
      <c r="C71" s="4"/>
      <c r="D71" s="12"/>
      <c r="E71" s="12"/>
      <c r="F71" s="12"/>
      <c r="G71" s="91"/>
      <c r="H71" s="101"/>
      <c r="I71" s="83"/>
      <c r="J71" s="83"/>
    </row>
    <row r="72" spans="1:10" ht="12.75" customHeight="1" x14ac:dyDescent="0.25">
      <c r="A72" s="88" t="s">
        <v>0</v>
      </c>
      <c r="B72" s="89"/>
      <c r="C72" s="4">
        <f>SUM(D72:F72)</f>
        <v>2684.9</v>
      </c>
      <c r="D72" s="12">
        <v>2684.9</v>
      </c>
      <c r="E72" s="12">
        <v>0</v>
      </c>
      <c r="F72" s="12">
        <v>0</v>
      </c>
      <c r="G72" s="91"/>
      <c r="H72" s="101"/>
      <c r="I72" s="83"/>
      <c r="J72" s="83"/>
    </row>
    <row r="73" spans="1:10" ht="12" customHeight="1" x14ac:dyDescent="0.25">
      <c r="A73" s="88" t="s">
        <v>1</v>
      </c>
      <c r="B73" s="89"/>
      <c r="C73" s="4"/>
      <c r="D73" s="12"/>
      <c r="E73" s="12"/>
      <c r="F73" s="12"/>
      <c r="G73" s="91"/>
      <c r="H73" s="101"/>
      <c r="I73" s="83"/>
      <c r="J73" s="83"/>
    </row>
    <row r="74" spans="1:10" ht="15.6" customHeight="1" x14ac:dyDescent="0.25">
      <c r="A74" s="88" t="s">
        <v>2</v>
      </c>
      <c r="B74" s="89"/>
      <c r="C74" s="4"/>
      <c r="D74" s="12"/>
      <c r="E74" s="12"/>
      <c r="F74" s="12"/>
      <c r="G74" s="91"/>
      <c r="H74" s="101"/>
      <c r="I74" s="83"/>
      <c r="J74" s="83"/>
    </row>
    <row r="75" spans="1:10" ht="15.6" customHeight="1" x14ac:dyDescent="0.25">
      <c r="A75" s="88" t="s">
        <v>33</v>
      </c>
      <c r="B75" s="89"/>
      <c r="C75" s="4"/>
      <c r="D75" s="12"/>
      <c r="E75" s="12"/>
      <c r="F75" s="12"/>
      <c r="G75" s="91"/>
      <c r="H75" s="101"/>
      <c r="I75" s="83"/>
      <c r="J75" s="83"/>
    </row>
    <row r="76" spans="1:10" ht="14.25" customHeight="1" x14ac:dyDescent="0.25">
      <c r="A76" s="88" t="s">
        <v>32</v>
      </c>
      <c r="B76" s="89"/>
      <c r="C76" s="4"/>
      <c r="D76" s="12"/>
      <c r="E76" s="12"/>
      <c r="F76" s="12"/>
      <c r="G76" s="91"/>
      <c r="H76" s="101"/>
      <c r="I76" s="84"/>
      <c r="J76" s="84"/>
    </row>
    <row r="77" spans="1:10" ht="96" customHeight="1" x14ac:dyDescent="0.25">
      <c r="A77" s="66" t="s">
        <v>65</v>
      </c>
      <c r="B77" s="4" t="s">
        <v>159</v>
      </c>
      <c r="C77" s="4"/>
      <c r="D77" s="12"/>
      <c r="E77" s="12"/>
      <c r="F77" s="12"/>
      <c r="G77" s="85" t="s">
        <v>242</v>
      </c>
      <c r="H77" s="100" t="s">
        <v>118</v>
      </c>
      <c r="I77" s="82" t="s">
        <v>279</v>
      </c>
      <c r="J77" s="82" t="s">
        <v>280</v>
      </c>
    </row>
    <row r="78" spans="1:10" ht="13.2" customHeight="1" x14ac:dyDescent="0.25">
      <c r="A78" s="88" t="s">
        <v>4</v>
      </c>
      <c r="B78" s="89"/>
      <c r="C78" s="4">
        <f>SUM(C79:C84)</f>
        <v>550</v>
      </c>
      <c r="D78" s="12">
        <f>SUM(D79:D84)</f>
        <v>250</v>
      </c>
      <c r="E78" s="12">
        <f>SUM(E79:E84)</f>
        <v>150</v>
      </c>
      <c r="F78" s="12">
        <f>SUM(F79:F84)</f>
        <v>150</v>
      </c>
      <c r="G78" s="86"/>
      <c r="H78" s="101"/>
      <c r="I78" s="83"/>
      <c r="J78" s="83"/>
    </row>
    <row r="79" spans="1:10" ht="13.2" customHeight="1" x14ac:dyDescent="0.25">
      <c r="A79" s="88" t="s">
        <v>6</v>
      </c>
      <c r="B79" s="89"/>
      <c r="C79" s="4"/>
      <c r="D79" s="12"/>
      <c r="E79" s="12"/>
      <c r="F79" s="12"/>
      <c r="G79" s="86"/>
      <c r="H79" s="101"/>
      <c r="I79" s="83"/>
      <c r="J79" s="83"/>
    </row>
    <row r="80" spans="1:10" ht="13.2" customHeight="1" x14ac:dyDescent="0.25">
      <c r="A80" s="88" t="s">
        <v>0</v>
      </c>
      <c r="B80" s="89"/>
      <c r="C80" s="4">
        <f>SUM(D80:F80)</f>
        <v>550</v>
      </c>
      <c r="D80" s="12">
        <v>250</v>
      </c>
      <c r="E80" s="12">
        <v>150</v>
      </c>
      <c r="F80" s="12">
        <v>150</v>
      </c>
      <c r="G80" s="86"/>
      <c r="H80" s="101"/>
      <c r="I80" s="83"/>
      <c r="J80" s="83"/>
    </row>
    <row r="81" spans="1:10" ht="13.2" customHeight="1" x14ac:dyDescent="0.25">
      <c r="A81" s="88" t="s">
        <v>1</v>
      </c>
      <c r="B81" s="89"/>
      <c r="C81" s="4"/>
      <c r="D81" s="12"/>
      <c r="E81" s="12"/>
      <c r="F81" s="12"/>
      <c r="G81" s="86"/>
      <c r="H81" s="101"/>
      <c r="I81" s="83"/>
      <c r="J81" s="83"/>
    </row>
    <row r="82" spans="1:10" ht="13.2" customHeight="1" x14ac:dyDescent="0.25">
      <c r="A82" s="88" t="s">
        <v>2</v>
      </c>
      <c r="B82" s="89"/>
      <c r="C82" s="4"/>
      <c r="D82" s="12"/>
      <c r="E82" s="12"/>
      <c r="F82" s="12"/>
      <c r="G82" s="86"/>
      <c r="H82" s="101"/>
      <c r="I82" s="83"/>
      <c r="J82" s="83"/>
    </row>
    <row r="83" spans="1:10" ht="13.2" customHeight="1" x14ac:dyDescent="0.25">
      <c r="A83" s="88" t="s">
        <v>33</v>
      </c>
      <c r="B83" s="89"/>
      <c r="C83" s="4"/>
      <c r="D83" s="12"/>
      <c r="E83" s="12"/>
      <c r="F83" s="12"/>
      <c r="G83" s="86"/>
      <c r="H83" s="101"/>
      <c r="I83" s="83"/>
      <c r="J83" s="83"/>
    </row>
    <row r="84" spans="1:10" ht="13.2" customHeight="1" x14ac:dyDescent="0.25">
      <c r="A84" s="88" t="s">
        <v>32</v>
      </c>
      <c r="B84" s="89"/>
      <c r="C84" s="4"/>
      <c r="D84" s="12"/>
      <c r="E84" s="12"/>
      <c r="F84" s="12"/>
      <c r="G84" s="87"/>
      <c r="H84" s="111"/>
      <c r="I84" s="84"/>
      <c r="J84" s="84"/>
    </row>
    <row r="85" spans="1:10" ht="83.25" customHeight="1" x14ac:dyDescent="0.25">
      <c r="A85" s="66" t="s">
        <v>17</v>
      </c>
      <c r="B85" s="4" t="s">
        <v>145</v>
      </c>
      <c r="C85" s="4"/>
      <c r="D85" s="12"/>
      <c r="E85" s="37"/>
      <c r="F85" s="37"/>
      <c r="G85" s="164" t="s">
        <v>298</v>
      </c>
      <c r="H85" s="163" t="s">
        <v>131</v>
      </c>
      <c r="I85" s="82" t="s">
        <v>278</v>
      </c>
      <c r="J85" s="82" t="s">
        <v>281</v>
      </c>
    </row>
    <row r="86" spans="1:10" ht="12.75" customHeight="1" x14ac:dyDescent="0.25">
      <c r="A86" s="88" t="s">
        <v>4</v>
      </c>
      <c r="B86" s="89"/>
      <c r="C86" s="4">
        <f>SUM(C87:C92)</f>
        <v>18958.84</v>
      </c>
      <c r="D86" s="4">
        <f t="shared" ref="D86:F86" si="3">SUM(D87:D92)</f>
        <v>17718.84</v>
      </c>
      <c r="E86" s="4">
        <f t="shared" si="3"/>
        <v>620</v>
      </c>
      <c r="F86" s="4">
        <f t="shared" si="3"/>
        <v>620</v>
      </c>
      <c r="G86" s="165"/>
      <c r="H86" s="163"/>
      <c r="I86" s="83"/>
      <c r="J86" s="83"/>
    </row>
    <row r="87" spans="1:10" ht="14.25" customHeight="1" x14ac:dyDescent="0.25">
      <c r="A87" s="88" t="s">
        <v>6</v>
      </c>
      <c r="B87" s="89"/>
      <c r="C87" s="4"/>
      <c r="D87" s="12"/>
      <c r="E87" s="12"/>
      <c r="F87" s="12"/>
      <c r="G87" s="165"/>
      <c r="H87" s="163"/>
      <c r="I87" s="83"/>
      <c r="J87" s="83"/>
    </row>
    <row r="88" spans="1:10" ht="16.5" customHeight="1" x14ac:dyDescent="0.25">
      <c r="A88" s="88" t="s">
        <v>0</v>
      </c>
      <c r="B88" s="89"/>
      <c r="C88" s="4">
        <f>SUM(C96,C104,C112,C120,C128,C136,C144,C152,C160,C168,C176,C184)</f>
        <v>18958.84</v>
      </c>
      <c r="D88" s="4">
        <f t="shared" ref="D88:F88" si="4">SUM(D96,D104,D112,D120,D128,D136,D144,D152,D160,D168,D176,D184)</f>
        <v>17718.84</v>
      </c>
      <c r="E88" s="4">
        <f t="shared" si="4"/>
        <v>620</v>
      </c>
      <c r="F88" s="4">
        <f t="shared" si="4"/>
        <v>620</v>
      </c>
      <c r="G88" s="165"/>
      <c r="H88" s="163"/>
      <c r="I88" s="83"/>
      <c r="J88" s="83"/>
    </row>
    <row r="89" spans="1:10" ht="14.25" customHeight="1" x14ac:dyDescent="0.25">
      <c r="A89" s="88" t="s">
        <v>1</v>
      </c>
      <c r="B89" s="89"/>
      <c r="C89" s="4"/>
      <c r="D89" s="12"/>
      <c r="E89" s="12"/>
      <c r="F89" s="12"/>
      <c r="G89" s="165"/>
      <c r="H89" s="163"/>
      <c r="I89" s="83"/>
      <c r="J89" s="83"/>
    </row>
    <row r="90" spans="1:10" ht="15.75" customHeight="1" x14ac:dyDescent="0.25">
      <c r="A90" s="88" t="s">
        <v>2</v>
      </c>
      <c r="B90" s="89"/>
      <c r="C90" s="4"/>
      <c r="D90" s="12"/>
      <c r="E90" s="12"/>
      <c r="F90" s="12"/>
      <c r="G90" s="165"/>
      <c r="H90" s="163"/>
      <c r="I90" s="83"/>
      <c r="J90" s="83"/>
    </row>
    <row r="91" spans="1:10" ht="12" customHeight="1" x14ac:dyDescent="0.25">
      <c r="A91" s="88" t="s">
        <v>33</v>
      </c>
      <c r="B91" s="89"/>
      <c r="C91" s="4"/>
      <c r="D91" s="12"/>
      <c r="E91" s="12"/>
      <c r="F91" s="12"/>
      <c r="G91" s="165"/>
      <c r="H91" s="163"/>
      <c r="I91" s="83"/>
      <c r="J91" s="83"/>
    </row>
    <row r="92" spans="1:10" ht="16.2" customHeight="1" x14ac:dyDescent="0.25">
      <c r="A92" s="88" t="s">
        <v>32</v>
      </c>
      <c r="B92" s="89"/>
      <c r="C92" s="4"/>
      <c r="D92" s="12"/>
      <c r="E92" s="12"/>
      <c r="F92" s="12"/>
      <c r="G92" s="165"/>
      <c r="H92" s="163"/>
      <c r="I92" s="83"/>
      <c r="J92" s="83"/>
    </row>
    <row r="93" spans="1:10" ht="61.2" customHeight="1" x14ac:dyDescent="0.25">
      <c r="A93" s="66" t="s">
        <v>63</v>
      </c>
      <c r="B93" s="4" t="s">
        <v>232</v>
      </c>
      <c r="C93" s="4"/>
      <c r="D93" s="12"/>
      <c r="E93" s="12"/>
      <c r="F93" s="12"/>
      <c r="G93" s="85" t="s">
        <v>242</v>
      </c>
      <c r="H93" s="100" t="s">
        <v>99</v>
      </c>
      <c r="I93" s="82" t="s">
        <v>279</v>
      </c>
      <c r="J93" s="82" t="s">
        <v>280</v>
      </c>
    </row>
    <row r="94" spans="1:10" ht="13.5" customHeight="1" x14ac:dyDescent="0.25">
      <c r="A94" s="88" t="s">
        <v>4</v>
      </c>
      <c r="B94" s="89"/>
      <c r="C94" s="4">
        <f>SUM(C95:C100)</f>
        <v>0</v>
      </c>
      <c r="D94" s="12">
        <f>SUM(D95:D100)</f>
        <v>0</v>
      </c>
      <c r="E94" s="12">
        <f>SUM(E95:E100)</f>
        <v>0</v>
      </c>
      <c r="F94" s="12">
        <f>SUM(F95:F100)</f>
        <v>0</v>
      </c>
      <c r="G94" s="86"/>
      <c r="H94" s="101"/>
      <c r="I94" s="83"/>
      <c r="J94" s="83"/>
    </row>
    <row r="95" spans="1:10" ht="13.5" customHeight="1" x14ac:dyDescent="0.25">
      <c r="A95" s="88" t="s">
        <v>6</v>
      </c>
      <c r="B95" s="89"/>
      <c r="C95" s="4"/>
      <c r="D95" s="12"/>
      <c r="E95" s="12"/>
      <c r="F95" s="12"/>
      <c r="G95" s="86"/>
      <c r="H95" s="101"/>
      <c r="I95" s="83"/>
      <c r="J95" s="83"/>
    </row>
    <row r="96" spans="1:10" ht="12.75" customHeight="1" x14ac:dyDescent="0.25">
      <c r="A96" s="88" t="s">
        <v>0</v>
      </c>
      <c r="B96" s="89"/>
      <c r="C96" s="4">
        <f>SUM(D96:F96)</f>
        <v>0</v>
      </c>
      <c r="D96" s="12">
        <v>0</v>
      </c>
      <c r="E96" s="12">
        <v>0</v>
      </c>
      <c r="F96" s="12">
        <v>0</v>
      </c>
      <c r="G96" s="86"/>
      <c r="H96" s="101"/>
      <c r="I96" s="83"/>
      <c r="J96" s="83"/>
    </row>
    <row r="97" spans="1:10" ht="12" customHeight="1" x14ac:dyDescent="0.25">
      <c r="A97" s="88" t="s">
        <v>1</v>
      </c>
      <c r="B97" s="89"/>
      <c r="C97" s="4"/>
      <c r="D97" s="12"/>
      <c r="E97" s="12"/>
      <c r="F97" s="12"/>
      <c r="G97" s="86"/>
      <c r="H97" s="101"/>
      <c r="I97" s="83"/>
      <c r="J97" s="83"/>
    </row>
    <row r="98" spans="1:10" ht="14.4" customHeight="1" x14ac:dyDescent="0.25">
      <c r="A98" s="88" t="s">
        <v>2</v>
      </c>
      <c r="B98" s="89"/>
      <c r="C98" s="4"/>
      <c r="D98" s="12"/>
      <c r="E98" s="12"/>
      <c r="F98" s="12"/>
      <c r="G98" s="86"/>
      <c r="H98" s="101"/>
      <c r="I98" s="83"/>
      <c r="J98" s="83"/>
    </row>
    <row r="99" spans="1:10" ht="14.4" customHeight="1" x14ac:dyDescent="0.25">
      <c r="A99" s="88" t="s">
        <v>33</v>
      </c>
      <c r="B99" s="89"/>
      <c r="C99" s="4"/>
      <c r="D99" s="12"/>
      <c r="E99" s="12"/>
      <c r="F99" s="12"/>
      <c r="G99" s="38"/>
      <c r="H99" s="101"/>
      <c r="I99" s="83"/>
      <c r="J99" s="83"/>
    </row>
    <row r="100" spans="1:10" ht="14.25" customHeight="1" x14ac:dyDescent="0.25">
      <c r="A100" s="88" t="s">
        <v>32</v>
      </c>
      <c r="B100" s="89"/>
      <c r="C100" s="4"/>
      <c r="D100" s="12"/>
      <c r="E100" s="12"/>
      <c r="F100" s="12"/>
      <c r="G100" s="38"/>
      <c r="H100" s="111"/>
      <c r="I100" s="84"/>
      <c r="J100" s="84"/>
    </row>
    <row r="101" spans="1:10" ht="61.2" customHeight="1" x14ac:dyDescent="0.25">
      <c r="A101" s="66" t="s">
        <v>64</v>
      </c>
      <c r="B101" s="4" t="s">
        <v>246</v>
      </c>
      <c r="C101" s="4"/>
      <c r="D101" s="12"/>
      <c r="E101" s="12"/>
      <c r="F101" s="12"/>
      <c r="G101" s="85" t="s">
        <v>242</v>
      </c>
      <c r="H101" s="100" t="s">
        <v>167</v>
      </c>
      <c r="I101" s="82" t="s">
        <v>279</v>
      </c>
      <c r="J101" s="82" t="s">
        <v>280</v>
      </c>
    </row>
    <row r="102" spans="1:10" ht="13.5" customHeight="1" x14ac:dyDescent="0.25">
      <c r="A102" s="88" t="s">
        <v>4</v>
      </c>
      <c r="B102" s="89"/>
      <c r="C102" s="4">
        <f>SUM(C103:C108)</f>
        <v>900</v>
      </c>
      <c r="D102" s="12">
        <f>SUM(D103:D108)</f>
        <v>300</v>
      </c>
      <c r="E102" s="12">
        <f>SUM(E103:E108)</f>
        <v>300</v>
      </c>
      <c r="F102" s="12">
        <f>SUM(F103:F108)</f>
        <v>300</v>
      </c>
      <c r="G102" s="86"/>
      <c r="H102" s="101"/>
      <c r="I102" s="83"/>
      <c r="J102" s="83"/>
    </row>
    <row r="103" spans="1:10" ht="13.5" customHeight="1" x14ac:dyDescent="0.25">
      <c r="A103" s="88" t="s">
        <v>6</v>
      </c>
      <c r="B103" s="89"/>
      <c r="C103" s="4"/>
      <c r="D103" s="12"/>
      <c r="E103" s="12"/>
      <c r="F103" s="12"/>
      <c r="G103" s="86"/>
      <c r="H103" s="101"/>
      <c r="I103" s="83"/>
      <c r="J103" s="83"/>
    </row>
    <row r="104" spans="1:10" ht="12.75" customHeight="1" x14ac:dyDescent="0.25">
      <c r="A104" s="88" t="s">
        <v>0</v>
      </c>
      <c r="B104" s="89"/>
      <c r="C104" s="4">
        <f>SUM(D104:F104)</f>
        <v>900</v>
      </c>
      <c r="D104" s="12">
        <v>300</v>
      </c>
      <c r="E104" s="12">
        <v>300</v>
      </c>
      <c r="F104" s="12">
        <v>300</v>
      </c>
      <c r="G104" s="86"/>
      <c r="H104" s="101"/>
      <c r="I104" s="83"/>
      <c r="J104" s="83"/>
    </row>
    <row r="105" spans="1:10" ht="12" customHeight="1" x14ac:dyDescent="0.25">
      <c r="A105" s="88" t="s">
        <v>1</v>
      </c>
      <c r="B105" s="89"/>
      <c r="C105" s="4"/>
      <c r="D105" s="12"/>
      <c r="E105" s="12"/>
      <c r="F105" s="12"/>
      <c r="G105" s="86"/>
      <c r="H105" s="101"/>
      <c r="I105" s="83"/>
      <c r="J105" s="83"/>
    </row>
    <row r="106" spans="1:10" ht="12.75" customHeight="1" x14ac:dyDescent="0.25">
      <c r="A106" s="88" t="s">
        <v>2</v>
      </c>
      <c r="B106" s="89"/>
      <c r="C106" s="4"/>
      <c r="D106" s="12"/>
      <c r="E106" s="12"/>
      <c r="F106" s="12"/>
      <c r="G106" s="86"/>
      <c r="H106" s="101"/>
      <c r="I106" s="83"/>
      <c r="J106" s="83"/>
    </row>
    <row r="107" spans="1:10" ht="12.75" customHeight="1" x14ac:dyDescent="0.25">
      <c r="A107" s="88" t="s">
        <v>33</v>
      </c>
      <c r="B107" s="89"/>
      <c r="C107" s="4"/>
      <c r="D107" s="12"/>
      <c r="E107" s="12"/>
      <c r="F107" s="12"/>
      <c r="G107" s="86"/>
      <c r="H107" s="101"/>
      <c r="I107" s="83"/>
      <c r="J107" s="83"/>
    </row>
    <row r="108" spans="1:10" ht="14.25" customHeight="1" x14ac:dyDescent="0.25">
      <c r="A108" s="88" t="s">
        <v>32</v>
      </c>
      <c r="B108" s="89"/>
      <c r="C108" s="4"/>
      <c r="D108" s="12"/>
      <c r="E108" s="12"/>
      <c r="F108" s="12"/>
      <c r="G108" s="87"/>
      <c r="H108" s="101"/>
      <c r="I108" s="84"/>
      <c r="J108" s="84"/>
    </row>
    <row r="109" spans="1:10" ht="78.599999999999994" customHeight="1" x14ac:dyDescent="0.25">
      <c r="A109" s="66" t="s">
        <v>37</v>
      </c>
      <c r="B109" s="4" t="s">
        <v>168</v>
      </c>
      <c r="C109" s="4"/>
      <c r="D109" s="12"/>
      <c r="E109" s="12"/>
      <c r="F109" s="12"/>
      <c r="G109" s="85" t="s">
        <v>242</v>
      </c>
      <c r="H109" s="94" t="s">
        <v>98</v>
      </c>
      <c r="I109" s="82" t="s">
        <v>279</v>
      </c>
      <c r="J109" s="82" t="s">
        <v>280</v>
      </c>
    </row>
    <row r="110" spans="1:10" ht="13.5" customHeight="1" x14ac:dyDescent="0.25">
      <c r="A110" s="88" t="s">
        <v>4</v>
      </c>
      <c r="B110" s="89"/>
      <c r="C110" s="4">
        <f>SUM(C111:C116)</f>
        <v>960</v>
      </c>
      <c r="D110" s="12">
        <f>SUM(D111:D116)</f>
        <v>320</v>
      </c>
      <c r="E110" s="12">
        <f>SUM(E111:E116)</f>
        <v>320</v>
      </c>
      <c r="F110" s="12">
        <f>SUM(F111:F116)</f>
        <v>320</v>
      </c>
      <c r="G110" s="86"/>
      <c r="H110" s="95"/>
      <c r="I110" s="83"/>
      <c r="J110" s="83"/>
    </row>
    <row r="111" spans="1:10" ht="13.5" customHeight="1" x14ac:dyDescent="0.25">
      <c r="A111" s="88" t="s">
        <v>6</v>
      </c>
      <c r="B111" s="89"/>
      <c r="C111" s="4"/>
      <c r="D111" s="12"/>
      <c r="E111" s="12"/>
      <c r="F111" s="12"/>
      <c r="G111" s="86"/>
      <c r="H111" s="95"/>
      <c r="I111" s="83"/>
      <c r="J111" s="83"/>
    </row>
    <row r="112" spans="1:10" ht="12.75" customHeight="1" x14ac:dyDescent="0.25">
      <c r="A112" s="88" t="s">
        <v>0</v>
      </c>
      <c r="B112" s="89"/>
      <c r="C112" s="4">
        <f>SUM(D112:F112)</f>
        <v>960</v>
      </c>
      <c r="D112" s="12">
        <v>320</v>
      </c>
      <c r="E112" s="12">
        <v>320</v>
      </c>
      <c r="F112" s="12">
        <v>320</v>
      </c>
      <c r="G112" s="86"/>
      <c r="H112" s="95"/>
      <c r="I112" s="83"/>
      <c r="J112" s="83"/>
    </row>
    <row r="113" spans="1:10" ht="14.25" customHeight="1" x14ac:dyDescent="0.25">
      <c r="A113" s="88" t="s">
        <v>1</v>
      </c>
      <c r="B113" s="89"/>
      <c r="C113" s="4"/>
      <c r="D113" s="12"/>
      <c r="E113" s="12"/>
      <c r="F113" s="12"/>
      <c r="G113" s="86"/>
      <c r="H113" s="95"/>
      <c r="I113" s="83"/>
      <c r="J113" s="83"/>
    </row>
    <row r="114" spans="1:10" ht="13.2" customHeight="1" x14ac:dyDescent="0.25">
      <c r="A114" s="88" t="s">
        <v>2</v>
      </c>
      <c r="B114" s="89"/>
      <c r="C114" s="4"/>
      <c r="D114" s="12"/>
      <c r="E114" s="12"/>
      <c r="F114" s="12"/>
      <c r="G114" s="86"/>
      <c r="H114" s="95"/>
      <c r="I114" s="83"/>
      <c r="J114" s="83"/>
    </row>
    <row r="115" spans="1:10" ht="13.2" customHeight="1" x14ac:dyDescent="0.25">
      <c r="A115" s="88" t="s">
        <v>33</v>
      </c>
      <c r="B115" s="89"/>
      <c r="C115" s="4"/>
      <c r="D115" s="12"/>
      <c r="E115" s="12"/>
      <c r="F115" s="12"/>
      <c r="G115" s="86"/>
      <c r="H115" s="95"/>
      <c r="I115" s="83"/>
      <c r="J115" s="83"/>
    </row>
    <row r="116" spans="1:10" ht="14.25" customHeight="1" x14ac:dyDescent="0.25">
      <c r="A116" s="88" t="s">
        <v>32</v>
      </c>
      <c r="B116" s="89"/>
      <c r="C116" s="4"/>
      <c r="D116" s="12"/>
      <c r="E116" s="12"/>
      <c r="F116" s="12"/>
      <c r="G116" s="39"/>
      <c r="H116" s="96"/>
      <c r="I116" s="84"/>
      <c r="J116" s="84"/>
    </row>
    <row r="117" spans="1:10" ht="40.950000000000003" customHeight="1" x14ac:dyDescent="0.25">
      <c r="A117" s="66" t="s">
        <v>38</v>
      </c>
      <c r="B117" s="4" t="s">
        <v>108</v>
      </c>
      <c r="C117" s="4"/>
      <c r="D117" s="12"/>
      <c r="E117" s="12"/>
      <c r="F117" s="12"/>
      <c r="G117" s="85" t="s">
        <v>244</v>
      </c>
      <c r="H117" s="5" t="s">
        <v>98</v>
      </c>
      <c r="I117" s="108" t="s">
        <v>282</v>
      </c>
      <c r="J117" s="108" t="s">
        <v>283</v>
      </c>
    </row>
    <row r="118" spans="1:10" ht="13.2" customHeight="1" x14ac:dyDescent="0.25">
      <c r="A118" s="88" t="s">
        <v>4</v>
      </c>
      <c r="B118" s="89"/>
      <c r="C118" s="4">
        <f>SUM(C119:C124)</f>
        <v>0</v>
      </c>
      <c r="D118" s="12">
        <f>SUM(D119:D124)</f>
        <v>0</v>
      </c>
      <c r="E118" s="12">
        <f>SUM(E119:E124)</f>
        <v>0</v>
      </c>
      <c r="F118" s="12">
        <f>SUM(F119:F124)</f>
        <v>0</v>
      </c>
      <c r="G118" s="86"/>
      <c r="H118" s="40"/>
      <c r="I118" s="109"/>
      <c r="J118" s="109"/>
    </row>
    <row r="119" spans="1:10" ht="13.2" customHeight="1" x14ac:dyDescent="0.25">
      <c r="A119" s="88" t="s">
        <v>6</v>
      </c>
      <c r="B119" s="89"/>
      <c r="C119" s="4"/>
      <c r="D119" s="12"/>
      <c r="E119" s="12"/>
      <c r="F119" s="12"/>
      <c r="G119" s="86"/>
      <c r="H119" s="40"/>
      <c r="I119" s="109"/>
      <c r="J119" s="109"/>
    </row>
    <row r="120" spans="1:10" ht="13.2" customHeight="1" x14ac:dyDescent="0.25">
      <c r="A120" s="88" t="s">
        <v>0</v>
      </c>
      <c r="B120" s="89"/>
      <c r="C120" s="4">
        <f>SUM(D120:F120)</f>
        <v>0</v>
      </c>
      <c r="D120" s="12">
        <v>0</v>
      </c>
      <c r="E120" s="12">
        <v>0</v>
      </c>
      <c r="F120" s="12">
        <v>0</v>
      </c>
      <c r="G120" s="86"/>
      <c r="H120" s="40"/>
      <c r="I120" s="109"/>
      <c r="J120" s="109"/>
    </row>
    <row r="121" spans="1:10" ht="13.2" customHeight="1" x14ac:dyDescent="0.25">
      <c r="A121" s="88" t="s">
        <v>1</v>
      </c>
      <c r="B121" s="89"/>
      <c r="C121" s="4"/>
      <c r="D121" s="12"/>
      <c r="E121" s="12"/>
      <c r="F121" s="12"/>
      <c r="G121" s="38"/>
      <c r="H121" s="40"/>
      <c r="I121" s="109"/>
      <c r="J121" s="109"/>
    </row>
    <row r="122" spans="1:10" ht="13.2" customHeight="1" x14ac:dyDescent="0.25">
      <c r="A122" s="88" t="s">
        <v>2</v>
      </c>
      <c r="B122" s="89"/>
      <c r="C122" s="4"/>
      <c r="D122" s="12"/>
      <c r="E122" s="12"/>
      <c r="F122" s="12"/>
      <c r="G122" s="38"/>
      <c r="H122" s="40"/>
      <c r="I122" s="109"/>
      <c r="J122" s="109"/>
    </row>
    <row r="123" spans="1:10" ht="13.2" customHeight="1" x14ac:dyDescent="0.25">
      <c r="A123" s="88" t="s">
        <v>33</v>
      </c>
      <c r="B123" s="89"/>
      <c r="C123" s="5"/>
      <c r="D123" s="13"/>
      <c r="E123" s="12"/>
      <c r="F123" s="12"/>
      <c r="G123" s="38"/>
      <c r="H123" s="40"/>
      <c r="I123" s="109"/>
      <c r="J123" s="109"/>
    </row>
    <row r="124" spans="1:10" ht="13.2" customHeight="1" x14ac:dyDescent="0.25">
      <c r="A124" s="88" t="s">
        <v>32</v>
      </c>
      <c r="B124" s="89"/>
      <c r="C124" s="5"/>
      <c r="D124" s="13"/>
      <c r="E124" s="12"/>
      <c r="F124" s="12"/>
      <c r="G124" s="38"/>
      <c r="H124" s="8"/>
      <c r="I124" s="110"/>
      <c r="J124" s="110"/>
    </row>
    <row r="125" spans="1:10" ht="36" customHeight="1" x14ac:dyDescent="0.25">
      <c r="A125" s="66" t="s">
        <v>38</v>
      </c>
      <c r="B125" s="4" t="s">
        <v>108</v>
      </c>
      <c r="C125" s="4"/>
      <c r="D125" s="12"/>
      <c r="E125" s="12"/>
      <c r="F125" s="12"/>
      <c r="G125" s="90" t="s">
        <v>288</v>
      </c>
      <c r="H125" s="94" t="s">
        <v>98</v>
      </c>
      <c r="I125" s="82" t="s">
        <v>279</v>
      </c>
      <c r="J125" s="82" t="s">
        <v>280</v>
      </c>
    </row>
    <row r="126" spans="1:10" ht="13.5" customHeight="1" x14ac:dyDescent="0.25">
      <c r="A126" s="88" t="s">
        <v>4</v>
      </c>
      <c r="B126" s="89"/>
      <c r="C126" s="4">
        <f>SUM(C127:C132)</f>
        <v>0</v>
      </c>
      <c r="D126" s="12">
        <f>SUM(D127:D132)</f>
        <v>0</v>
      </c>
      <c r="E126" s="12">
        <f>SUM(E127:E132)</f>
        <v>0</v>
      </c>
      <c r="F126" s="12">
        <f>SUM(F127:F132)</f>
        <v>0</v>
      </c>
      <c r="G126" s="91"/>
      <c r="H126" s="95"/>
      <c r="I126" s="83"/>
      <c r="J126" s="83"/>
    </row>
    <row r="127" spans="1:10" ht="12.75" customHeight="1" x14ac:dyDescent="0.25">
      <c r="A127" s="88" t="s">
        <v>6</v>
      </c>
      <c r="B127" s="89"/>
      <c r="C127" s="4"/>
      <c r="D127" s="12"/>
      <c r="E127" s="12"/>
      <c r="F127" s="12"/>
      <c r="G127" s="91"/>
      <c r="H127" s="95"/>
      <c r="I127" s="83"/>
      <c r="J127" s="83"/>
    </row>
    <row r="128" spans="1:10" ht="12.75" customHeight="1" x14ac:dyDescent="0.25">
      <c r="A128" s="88" t="s">
        <v>0</v>
      </c>
      <c r="B128" s="89"/>
      <c r="C128" s="4">
        <f>SUM(D128:F128)</f>
        <v>0</v>
      </c>
      <c r="D128" s="12">
        <v>0</v>
      </c>
      <c r="E128" s="12">
        <v>0</v>
      </c>
      <c r="F128" s="12">
        <v>0</v>
      </c>
      <c r="G128" s="91"/>
      <c r="H128" s="95"/>
      <c r="I128" s="83"/>
      <c r="J128" s="83"/>
    </row>
    <row r="129" spans="1:10" ht="12.75" customHeight="1" x14ac:dyDescent="0.25">
      <c r="A129" s="88" t="s">
        <v>1</v>
      </c>
      <c r="B129" s="89"/>
      <c r="C129" s="4"/>
      <c r="D129" s="12"/>
      <c r="E129" s="12"/>
      <c r="F129" s="12"/>
      <c r="G129" s="91"/>
      <c r="H129" s="95"/>
      <c r="I129" s="83"/>
      <c r="J129" s="83"/>
    </row>
    <row r="130" spans="1:10" ht="13.2" customHeight="1" x14ac:dyDescent="0.25">
      <c r="A130" s="88" t="s">
        <v>2</v>
      </c>
      <c r="B130" s="89"/>
      <c r="C130" s="4"/>
      <c r="D130" s="12"/>
      <c r="E130" s="12"/>
      <c r="F130" s="12"/>
      <c r="G130" s="91"/>
      <c r="H130" s="95"/>
      <c r="I130" s="83"/>
      <c r="J130" s="83"/>
    </row>
    <row r="131" spans="1:10" ht="13.2" customHeight="1" x14ac:dyDescent="0.25">
      <c r="A131" s="88" t="s">
        <v>33</v>
      </c>
      <c r="B131" s="89"/>
      <c r="C131" s="4"/>
      <c r="D131" s="12"/>
      <c r="E131" s="12"/>
      <c r="F131" s="12"/>
      <c r="G131" s="91"/>
      <c r="H131" s="95"/>
      <c r="I131" s="83"/>
      <c r="J131" s="83"/>
    </row>
    <row r="132" spans="1:10" ht="14.25" customHeight="1" x14ac:dyDescent="0.25">
      <c r="A132" s="88" t="s">
        <v>32</v>
      </c>
      <c r="B132" s="89"/>
      <c r="C132" s="4"/>
      <c r="D132" s="12"/>
      <c r="E132" s="12"/>
      <c r="F132" s="12"/>
      <c r="G132" s="91"/>
      <c r="H132" s="96"/>
      <c r="I132" s="84"/>
      <c r="J132" s="84"/>
    </row>
    <row r="133" spans="1:10" ht="128.4" customHeight="1" x14ac:dyDescent="0.25">
      <c r="A133" s="66" t="s">
        <v>39</v>
      </c>
      <c r="B133" s="21" t="s">
        <v>250</v>
      </c>
      <c r="C133" s="4"/>
      <c r="D133" s="12"/>
      <c r="E133" s="12"/>
      <c r="F133" s="12"/>
      <c r="G133" s="85" t="s">
        <v>244</v>
      </c>
      <c r="H133" s="94" t="s">
        <v>169</v>
      </c>
      <c r="I133" s="82" t="s">
        <v>279</v>
      </c>
      <c r="J133" s="82" t="s">
        <v>280</v>
      </c>
    </row>
    <row r="134" spans="1:10" ht="13.5" customHeight="1" x14ac:dyDescent="0.25">
      <c r="A134" s="88" t="s">
        <v>4</v>
      </c>
      <c r="B134" s="89"/>
      <c r="C134" s="4">
        <f>SUM(C135:C140)</f>
        <v>0</v>
      </c>
      <c r="D134" s="12">
        <f>SUM(D135:D140)</f>
        <v>0</v>
      </c>
      <c r="E134" s="12">
        <f>SUM(E135:E140)</f>
        <v>0</v>
      </c>
      <c r="F134" s="12">
        <f>SUM(F135:F140)</f>
        <v>0</v>
      </c>
      <c r="G134" s="86"/>
      <c r="H134" s="95"/>
      <c r="I134" s="83"/>
      <c r="J134" s="83"/>
    </row>
    <row r="135" spans="1:10" ht="13.5" customHeight="1" x14ac:dyDescent="0.25">
      <c r="A135" s="88" t="s">
        <v>6</v>
      </c>
      <c r="B135" s="89"/>
      <c r="C135" s="4"/>
      <c r="D135" s="12"/>
      <c r="E135" s="12"/>
      <c r="F135" s="12"/>
      <c r="G135" s="86"/>
      <c r="H135" s="95"/>
      <c r="I135" s="83"/>
      <c r="J135" s="83"/>
    </row>
    <row r="136" spans="1:10" ht="12.75" customHeight="1" x14ac:dyDescent="0.25">
      <c r="A136" s="88" t="s">
        <v>0</v>
      </c>
      <c r="B136" s="89"/>
      <c r="C136" s="4">
        <f>SUM(D136:F136)</f>
        <v>0</v>
      </c>
      <c r="D136" s="12">
        <v>0</v>
      </c>
      <c r="E136" s="12">
        <v>0</v>
      </c>
      <c r="F136" s="12">
        <v>0</v>
      </c>
      <c r="G136" s="38"/>
      <c r="H136" s="40"/>
      <c r="I136" s="83"/>
      <c r="J136" s="83"/>
    </row>
    <row r="137" spans="1:10" ht="9.6" customHeight="1" x14ac:dyDescent="0.25">
      <c r="A137" s="88" t="s">
        <v>1</v>
      </c>
      <c r="B137" s="89"/>
      <c r="C137" s="4"/>
      <c r="D137" s="12"/>
      <c r="E137" s="12"/>
      <c r="F137" s="12"/>
      <c r="G137" s="38"/>
      <c r="H137" s="40"/>
      <c r="I137" s="83"/>
      <c r="J137" s="83"/>
    </row>
    <row r="138" spans="1:10" ht="9.6" customHeight="1" x14ac:dyDescent="0.25">
      <c r="A138" s="88" t="s">
        <v>2</v>
      </c>
      <c r="B138" s="89"/>
      <c r="C138" s="4"/>
      <c r="D138" s="12"/>
      <c r="E138" s="12"/>
      <c r="F138" s="12"/>
      <c r="G138" s="38"/>
      <c r="H138" s="40"/>
      <c r="I138" s="83"/>
      <c r="J138" s="83"/>
    </row>
    <row r="139" spans="1:10" ht="9.6" customHeight="1" x14ac:dyDescent="0.25">
      <c r="A139" s="88" t="s">
        <v>33</v>
      </c>
      <c r="B139" s="89"/>
      <c r="C139" s="4"/>
      <c r="D139" s="12"/>
      <c r="E139" s="12"/>
      <c r="F139" s="12"/>
      <c r="G139" s="38"/>
      <c r="H139" s="40"/>
      <c r="I139" s="83"/>
      <c r="J139" s="83"/>
    </row>
    <row r="140" spans="1:10" ht="9.6" customHeight="1" x14ac:dyDescent="0.25">
      <c r="A140" s="88" t="s">
        <v>32</v>
      </c>
      <c r="B140" s="89"/>
      <c r="C140" s="4"/>
      <c r="D140" s="12"/>
      <c r="E140" s="12"/>
      <c r="F140" s="12"/>
      <c r="G140" s="38"/>
      <c r="H140" s="40"/>
      <c r="I140" s="84"/>
      <c r="J140" s="84"/>
    </row>
    <row r="141" spans="1:10" ht="66" customHeight="1" x14ac:dyDescent="0.25">
      <c r="A141" s="66" t="s">
        <v>40</v>
      </c>
      <c r="B141" s="4" t="s">
        <v>170</v>
      </c>
      <c r="C141" s="4"/>
      <c r="D141" s="12"/>
      <c r="E141" s="12"/>
      <c r="F141" s="12"/>
      <c r="G141" s="85" t="s">
        <v>244</v>
      </c>
      <c r="H141" s="100" t="s">
        <v>171</v>
      </c>
      <c r="I141" s="82" t="s">
        <v>279</v>
      </c>
      <c r="J141" s="82" t="s">
        <v>280</v>
      </c>
    </row>
    <row r="142" spans="1:10" ht="13.2" customHeight="1" x14ac:dyDescent="0.25">
      <c r="A142" s="88" t="s">
        <v>4</v>
      </c>
      <c r="B142" s="89"/>
      <c r="C142" s="4">
        <f>SUM(C143:C148)</f>
        <v>0</v>
      </c>
      <c r="D142" s="12">
        <f>SUM(D143:D148)</f>
        <v>0</v>
      </c>
      <c r="E142" s="12">
        <f>SUM(E143:E148)</f>
        <v>0</v>
      </c>
      <c r="F142" s="12">
        <f>SUM(F143:F148)</f>
        <v>0</v>
      </c>
      <c r="G142" s="86"/>
      <c r="H142" s="101"/>
      <c r="I142" s="83"/>
      <c r="J142" s="83"/>
    </row>
    <row r="143" spans="1:10" ht="12.75" customHeight="1" x14ac:dyDescent="0.25">
      <c r="A143" s="88" t="s">
        <v>6</v>
      </c>
      <c r="B143" s="89"/>
      <c r="C143" s="4"/>
      <c r="D143" s="12"/>
      <c r="E143" s="12"/>
      <c r="F143" s="12"/>
      <c r="G143" s="86"/>
      <c r="H143" s="101"/>
      <c r="I143" s="83"/>
      <c r="J143" s="83"/>
    </row>
    <row r="144" spans="1:10" ht="13.2" customHeight="1" x14ac:dyDescent="0.25">
      <c r="A144" s="88" t="s">
        <v>0</v>
      </c>
      <c r="B144" s="89"/>
      <c r="C144" s="4">
        <f>SUM(D144:F144)</f>
        <v>0</v>
      </c>
      <c r="D144" s="12">
        <v>0</v>
      </c>
      <c r="E144" s="12">
        <v>0</v>
      </c>
      <c r="F144" s="12">
        <v>0</v>
      </c>
      <c r="G144" s="86"/>
      <c r="H144" s="101"/>
      <c r="I144" s="83"/>
      <c r="J144" s="83"/>
    </row>
    <row r="145" spans="1:10" ht="13.2" customHeight="1" x14ac:dyDescent="0.25">
      <c r="A145" s="88" t="s">
        <v>1</v>
      </c>
      <c r="B145" s="89"/>
      <c r="C145" s="4"/>
      <c r="D145" s="12"/>
      <c r="E145" s="12"/>
      <c r="F145" s="12"/>
      <c r="G145" s="86"/>
      <c r="H145" s="101"/>
      <c r="I145" s="83"/>
      <c r="J145" s="83"/>
    </row>
    <row r="146" spans="1:10" ht="13.2" customHeight="1" x14ac:dyDescent="0.25">
      <c r="A146" s="88" t="s">
        <v>2</v>
      </c>
      <c r="B146" s="89"/>
      <c r="C146" s="4"/>
      <c r="D146" s="12"/>
      <c r="E146" s="12"/>
      <c r="F146" s="12"/>
      <c r="G146" s="86"/>
      <c r="H146" s="101"/>
      <c r="I146" s="83"/>
      <c r="J146" s="83"/>
    </row>
    <row r="147" spans="1:10" ht="13.2" customHeight="1" x14ac:dyDescent="0.25">
      <c r="A147" s="88" t="s">
        <v>33</v>
      </c>
      <c r="B147" s="89"/>
      <c r="C147" s="5"/>
      <c r="D147" s="13"/>
      <c r="E147" s="12"/>
      <c r="F147" s="12"/>
      <c r="G147" s="86"/>
      <c r="H147" s="101"/>
      <c r="I147" s="83"/>
      <c r="J147" s="83"/>
    </row>
    <row r="148" spans="1:10" ht="13.2" customHeight="1" x14ac:dyDescent="0.25">
      <c r="A148" s="88" t="s">
        <v>32</v>
      </c>
      <c r="B148" s="89"/>
      <c r="C148" s="5"/>
      <c r="D148" s="13"/>
      <c r="E148" s="12"/>
      <c r="F148" s="12"/>
      <c r="G148" s="87"/>
      <c r="H148" s="101"/>
      <c r="I148" s="84"/>
      <c r="J148" s="84"/>
    </row>
    <row r="149" spans="1:10" ht="72" customHeight="1" x14ac:dyDescent="0.25">
      <c r="A149" s="66" t="s">
        <v>41</v>
      </c>
      <c r="B149" s="4" t="s">
        <v>160</v>
      </c>
      <c r="C149" s="4"/>
      <c r="D149" s="12"/>
      <c r="E149" s="12"/>
      <c r="F149" s="12"/>
      <c r="G149" s="85" t="s">
        <v>244</v>
      </c>
      <c r="H149" s="97" t="s">
        <v>172</v>
      </c>
      <c r="I149" s="82" t="s">
        <v>279</v>
      </c>
      <c r="J149" s="82" t="s">
        <v>280</v>
      </c>
    </row>
    <row r="150" spans="1:10" ht="13.2" customHeight="1" x14ac:dyDescent="0.25">
      <c r="A150" s="88" t="s">
        <v>4</v>
      </c>
      <c r="B150" s="89"/>
      <c r="C150" s="4">
        <f>SUM(C151:C156)</f>
        <v>0</v>
      </c>
      <c r="D150" s="12">
        <f>SUM(D151:D156)</f>
        <v>0</v>
      </c>
      <c r="E150" s="12">
        <f>SUM(E151:E156)</f>
        <v>0</v>
      </c>
      <c r="F150" s="12">
        <f>SUM(F151:F156)</f>
        <v>0</v>
      </c>
      <c r="G150" s="87"/>
      <c r="H150" s="98"/>
      <c r="I150" s="83"/>
      <c r="J150" s="83"/>
    </row>
    <row r="151" spans="1:10" ht="12.75" customHeight="1" x14ac:dyDescent="0.25">
      <c r="A151" s="88" t="s">
        <v>6</v>
      </c>
      <c r="B151" s="89"/>
      <c r="C151" s="4"/>
      <c r="D151" s="12"/>
      <c r="E151" s="12"/>
      <c r="F151" s="12"/>
      <c r="G151" s="85"/>
      <c r="H151" s="94"/>
      <c r="I151" s="83"/>
      <c r="J151" s="83"/>
    </row>
    <row r="152" spans="1:10" ht="13.2" customHeight="1" x14ac:dyDescent="0.25">
      <c r="A152" s="88" t="s">
        <v>0</v>
      </c>
      <c r="B152" s="89"/>
      <c r="C152" s="4">
        <f>SUM(D152:F152)</f>
        <v>0</v>
      </c>
      <c r="D152" s="12">
        <v>0</v>
      </c>
      <c r="E152" s="12">
        <v>0</v>
      </c>
      <c r="F152" s="12">
        <v>0</v>
      </c>
      <c r="G152" s="86"/>
      <c r="H152" s="95"/>
      <c r="I152" s="83"/>
      <c r="J152" s="83"/>
    </row>
    <row r="153" spans="1:10" ht="13.2" customHeight="1" x14ac:dyDescent="0.25">
      <c r="A153" s="88" t="s">
        <v>1</v>
      </c>
      <c r="B153" s="89"/>
      <c r="C153" s="4"/>
      <c r="D153" s="12"/>
      <c r="E153" s="12"/>
      <c r="F153" s="12"/>
      <c r="G153" s="86"/>
      <c r="H153" s="95"/>
      <c r="I153" s="83"/>
      <c r="J153" s="83"/>
    </row>
    <row r="154" spans="1:10" ht="13.2" customHeight="1" x14ac:dyDescent="0.25">
      <c r="A154" s="88" t="s">
        <v>2</v>
      </c>
      <c r="B154" s="89"/>
      <c r="C154" s="4"/>
      <c r="D154" s="12"/>
      <c r="E154" s="12"/>
      <c r="F154" s="12"/>
      <c r="G154" s="86"/>
      <c r="H154" s="95"/>
      <c r="I154" s="83"/>
      <c r="J154" s="83"/>
    </row>
    <row r="155" spans="1:10" ht="13.2" customHeight="1" x14ac:dyDescent="0.25">
      <c r="A155" s="88" t="s">
        <v>33</v>
      </c>
      <c r="B155" s="89"/>
      <c r="C155" s="5"/>
      <c r="D155" s="13"/>
      <c r="E155" s="12"/>
      <c r="F155" s="12"/>
      <c r="G155" s="86"/>
      <c r="H155" s="95"/>
      <c r="I155" s="83"/>
      <c r="J155" s="83"/>
    </row>
    <row r="156" spans="1:10" ht="13.2" customHeight="1" x14ac:dyDescent="0.25">
      <c r="A156" s="88" t="s">
        <v>32</v>
      </c>
      <c r="B156" s="89"/>
      <c r="C156" s="5"/>
      <c r="D156" s="13"/>
      <c r="E156" s="12"/>
      <c r="F156" s="12"/>
      <c r="G156" s="87"/>
      <c r="H156" s="96"/>
      <c r="I156" s="84"/>
      <c r="J156" s="84"/>
    </row>
    <row r="157" spans="1:10" ht="52.8" customHeight="1" x14ac:dyDescent="0.25">
      <c r="A157" s="66" t="s">
        <v>42</v>
      </c>
      <c r="B157" s="4" t="s">
        <v>173</v>
      </c>
      <c r="C157" s="4"/>
      <c r="D157" s="12"/>
      <c r="E157" s="12"/>
      <c r="F157" s="12"/>
      <c r="G157" s="85" t="s">
        <v>242</v>
      </c>
      <c r="H157" s="94" t="s">
        <v>101</v>
      </c>
      <c r="I157" s="82" t="s">
        <v>279</v>
      </c>
      <c r="J157" s="82" t="s">
        <v>280</v>
      </c>
    </row>
    <row r="158" spans="1:10" ht="13.2" customHeight="1" x14ac:dyDescent="0.25">
      <c r="A158" s="88" t="s">
        <v>4</v>
      </c>
      <c r="B158" s="89"/>
      <c r="C158" s="4">
        <f>SUM(C159:C164)</f>
        <v>0</v>
      </c>
      <c r="D158" s="12">
        <f>SUM(D159:D164)</f>
        <v>0</v>
      </c>
      <c r="E158" s="12">
        <f>SUM(E159:E164)</f>
        <v>0</v>
      </c>
      <c r="F158" s="12">
        <f>SUM(F159:F164)</f>
        <v>0</v>
      </c>
      <c r="G158" s="86"/>
      <c r="H158" s="95"/>
      <c r="I158" s="83"/>
      <c r="J158" s="83"/>
    </row>
    <row r="159" spans="1:10" ht="12.75" customHeight="1" x14ac:dyDescent="0.25">
      <c r="A159" s="88" t="s">
        <v>6</v>
      </c>
      <c r="B159" s="89"/>
      <c r="C159" s="4"/>
      <c r="D159" s="12"/>
      <c r="E159" s="12"/>
      <c r="F159" s="12"/>
      <c r="G159" s="86"/>
      <c r="H159" s="95"/>
      <c r="I159" s="83"/>
      <c r="J159" s="83"/>
    </row>
    <row r="160" spans="1:10" ht="13.2" customHeight="1" x14ac:dyDescent="0.25">
      <c r="A160" s="88" t="s">
        <v>0</v>
      </c>
      <c r="B160" s="89"/>
      <c r="C160" s="4">
        <f>SUM(D160:F160)</f>
        <v>0</v>
      </c>
      <c r="D160" s="12">
        <v>0</v>
      </c>
      <c r="E160" s="12">
        <v>0</v>
      </c>
      <c r="F160" s="12">
        <v>0</v>
      </c>
      <c r="G160" s="86"/>
      <c r="H160" s="95"/>
      <c r="I160" s="83"/>
      <c r="J160" s="83"/>
    </row>
    <row r="161" spans="1:10" ht="13.2" customHeight="1" x14ac:dyDescent="0.25">
      <c r="A161" s="88" t="s">
        <v>1</v>
      </c>
      <c r="B161" s="89"/>
      <c r="C161" s="4"/>
      <c r="D161" s="12"/>
      <c r="E161" s="12"/>
      <c r="F161" s="12"/>
      <c r="G161" s="86"/>
      <c r="H161" s="95"/>
      <c r="I161" s="83"/>
      <c r="J161" s="83"/>
    </row>
    <row r="162" spans="1:10" ht="13.2" customHeight="1" x14ac:dyDescent="0.25">
      <c r="A162" s="88" t="s">
        <v>2</v>
      </c>
      <c r="B162" s="89"/>
      <c r="C162" s="4"/>
      <c r="D162" s="12"/>
      <c r="E162" s="12"/>
      <c r="F162" s="12"/>
      <c r="G162" s="86"/>
      <c r="H162" s="40"/>
      <c r="I162" s="83"/>
      <c r="J162" s="83"/>
    </row>
    <row r="163" spans="1:10" ht="13.2" customHeight="1" x14ac:dyDescent="0.25">
      <c r="A163" s="88" t="s">
        <v>33</v>
      </c>
      <c r="B163" s="89"/>
      <c r="C163" s="5"/>
      <c r="D163" s="13"/>
      <c r="E163" s="12"/>
      <c r="F163" s="12"/>
      <c r="G163" s="86"/>
      <c r="H163" s="40"/>
      <c r="I163" s="83"/>
      <c r="J163" s="83"/>
    </row>
    <row r="164" spans="1:10" ht="13.2" customHeight="1" x14ac:dyDescent="0.25">
      <c r="A164" s="88" t="s">
        <v>32</v>
      </c>
      <c r="B164" s="89"/>
      <c r="C164" s="5"/>
      <c r="D164" s="13"/>
      <c r="E164" s="12"/>
      <c r="F164" s="12"/>
      <c r="G164" s="87"/>
      <c r="H164" s="40"/>
      <c r="I164" s="84"/>
      <c r="J164" s="84"/>
    </row>
    <row r="165" spans="1:10" ht="52.8" customHeight="1" x14ac:dyDescent="0.25">
      <c r="A165" s="66" t="s">
        <v>42</v>
      </c>
      <c r="B165" s="4" t="s">
        <v>173</v>
      </c>
      <c r="C165" s="4"/>
      <c r="D165" s="12"/>
      <c r="E165" s="14"/>
      <c r="F165" s="14"/>
      <c r="G165" s="85" t="s">
        <v>257</v>
      </c>
      <c r="H165" s="94" t="s">
        <v>101</v>
      </c>
      <c r="I165" s="82" t="s">
        <v>279</v>
      </c>
      <c r="J165" s="82" t="s">
        <v>280</v>
      </c>
    </row>
    <row r="166" spans="1:10" ht="14.25" customHeight="1" x14ac:dyDescent="0.25">
      <c r="A166" s="88" t="s">
        <v>4</v>
      </c>
      <c r="B166" s="89"/>
      <c r="C166" s="4">
        <f>SUM(C167:C172)</f>
        <v>0</v>
      </c>
      <c r="D166" s="12">
        <f>SUM(D167:D172)</f>
        <v>0</v>
      </c>
      <c r="E166" s="12">
        <f>SUM(E167:E172)</f>
        <v>0</v>
      </c>
      <c r="F166" s="12">
        <f>SUM(F167:F172)</f>
        <v>0</v>
      </c>
      <c r="G166" s="86"/>
      <c r="H166" s="95"/>
      <c r="I166" s="83"/>
      <c r="J166" s="83"/>
    </row>
    <row r="167" spans="1:10" ht="12.75" customHeight="1" x14ac:dyDescent="0.25">
      <c r="A167" s="88" t="s">
        <v>6</v>
      </c>
      <c r="B167" s="89"/>
      <c r="C167" s="4"/>
      <c r="D167" s="12"/>
      <c r="E167" s="12"/>
      <c r="F167" s="12"/>
      <c r="G167" s="86"/>
      <c r="H167" s="95"/>
      <c r="I167" s="83"/>
      <c r="J167" s="83"/>
    </row>
    <row r="168" spans="1:10" ht="13.5" customHeight="1" x14ac:dyDescent="0.25">
      <c r="A168" s="88" t="s">
        <v>0</v>
      </c>
      <c r="B168" s="89"/>
      <c r="C168" s="4">
        <f>SUM(D168:F168)</f>
        <v>0</v>
      </c>
      <c r="D168" s="12">
        <v>0</v>
      </c>
      <c r="E168" s="12">
        <v>0</v>
      </c>
      <c r="F168" s="12">
        <v>0</v>
      </c>
      <c r="G168" s="86"/>
      <c r="H168" s="95"/>
      <c r="I168" s="83"/>
      <c r="J168" s="83"/>
    </row>
    <row r="169" spans="1:10" ht="14.25" customHeight="1" x14ac:dyDescent="0.25">
      <c r="A169" s="88" t="s">
        <v>1</v>
      </c>
      <c r="B169" s="89"/>
      <c r="C169" s="4"/>
      <c r="D169" s="12"/>
      <c r="E169" s="12"/>
      <c r="F169" s="12"/>
      <c r="G169" s="86"/>
      <c r="H169" s="95"/>
      <c r="I169" s="83"/>
      <c r="J169" s="83"/>
    </row>
    <row r="170" spans="1:10" ht="15.6" customHeight="1" x14ac:dyDescent="0.25">
      <c r="A170" s="88" t="s">
        <v>2</v>
      </c>
      <c r="B170" s="89"/>
      <c r="C170" s="4"/>
      <c r="D170" s="12"/>
      <c r="E170" s="12"/>
      <c r="F170" s="12"/>
      <c r="G170" s="86"/>
      <c r="H170" s="95"/>
      <c r="I170" s="83"/>
      <c r="J170" s="83"/>
    </row>
    <row r="171" spans="1:10" ht="15.6" customHeight="1" x14ac:dyDescent="0.25">
      <c r="A171" s="88" t="s">
        <v>33</v>
      </c>
      <c r="B171" s="89"/>
      <c r="C171" s="4"/>
      <c r="D171" s="12"/>
      <c r="E171" s="12"/>
      <c r="F171" s="12"/>
      <c r="G171" s="38"/>
      <c r="H171" s="95"/>
      <c r="I171" s="83"/>
      <c r="J171" s="83"/>
    </row>
    <row r="172" spans="1:10" ht="14.25" customHeight="1" x14ac:dyDescent="0.25">
      <c r="A172" s="88" t="s">
        <v>32</v>
      </c>
      <c r="B172" s="89"/>
      <c r="C172" s="4"/>
      <c r="D172" s="12"/>
      <c r="E172" s="12"/>
      <c r="F172" s="12"/>
      <c r="G172" s="38"/>
      <c r="H172" s="96"/>
      <c r="I172" s="84"/>
      <c r="J172" s="84"/>
    </row>
    <row r="173" spans="1:10" ht="138" customHeight="1" x14ac:dyDescent="0.25">
      <c r="A173" s="66" t="s">
        <v>56</v>
      </c>
      <c r="B173" s="4" t="s">
        <v>174</v>
      </c>
      <c r="C173" s="4"/>
      <c r="D173" s="12"/>
      <c r="E173" s="12"/>
      <c r="F173" s="12"/>
      <c r="G173" s="85" t="s">
        <v>242</v>
      </c>
      <c r="H173" s="94" t="s">
        <v>101</v>
      </c>
      <c r="I173" s="82" t="s">
        <v>279</v>
      </c>
      <c r="J173" s="82" t="s">
        <v>280</v>
      </c>
    </row>
    <row r="174" spans="1:10" ht="13.2" customHeight="1" x14ac:dyDescent="0.25">
      <c r="A174" s="88" t="s">
        <v>4</v>
      </c>
      <c r="B174" s="89"/>
      <c r="C174" s="4">
        <f>SUM(C175:C180)</f>
        <v>350</v>
      </c>
      <c r="D174" s="12">
        <f>SUM(D175:D180)</f>
        <v>350</v>
      </c>
      <c r="E174" s="12">
        <f>SUM(E175:E180)</f>
        <v>0</v>
      </c>
      <c r="F174" s="12">
        <f>SUM(F175:F180)</f>
        <v>0</v>
      </c>
      <c r="G174" s="86"/>
      <c r="H174" s="95"/>
      <c r="I174" s="83"/>
      <c r="J174" s="83"/>
    </row>
    <row r="175" spans="1:10" ht="12.75" customHeight="1" x14ac:dyDescent="0.25">
      <c r="A175" s="88" t="s">
        <v>6</v>
      </c>
      <c r="B175" s="89"/>
      <c r="C175" s="4"/>
      <c r="D175" s="12"/>
      <c r="E175" s="12"/>
      <c r="F175" s="12"/>
      <c r="G175" s="86"/>
      <c r="H175" s="95"/>
      <c r="I175" s="83"/>
      <c r="J175" s="83"/>
    </row>
    <row r="176" spans="1:10" ht="13.2" customHeight="1" x14ac:dyDescent="0.25">
      <c r="A176" s="88" t="s">
        <v>0</v>
      </c>
      <c r="B176" s="89"/>
      <c r="C176" s="4">
        <f>SUM(D176:F176)</f>
        <v>350</v>
      </c>
      <c r="D176" s="12">
        <v>350</v>
      </c>
      <c r="E176" s="12">
        <v>0</v>
      </c>
      <c r="F176" s="12">
        <v>0</v>
      </c>
      <c r="G176" s="86"/>
      <c r="H176" s="95"/>
      <c r="I176" s="83"/>
      <c r="J176" s="83"/>
    </row>
    <row r="177" spans="1:10" ht="13.2" customHeight="1" x14ac:dyDescent="0.25">
      <c r="A177" s="88" t="s">
        <v>1</v>
      </c>
      <c r="B177" s="89"/>
      <c r="C177" s="4"/>
      <c r="D177" s="12"/>
      <c r="E177" s="12"/>
      <c r="F177" s="12"/>
      <c r="G177" s="86"/>
      <c r="H177" s="95"/>
      <c r="I177" s="83"/>
      <c r="J177" s="83"/>
    </row>
    <row r="178" spans="1:10" ht="13.2" customHeight="1" x14ac:dyDescent="0.25">
      <c r="A178" s="88" t="s">
        <v>2</v>
      </c>
      <c r="B178" s="89"/>
      <c r="C178" s="4"/>
      <c r="D178" s="12"/>
      <c r="E178" s="12"/>
      <c r="F178" s="12"/>
      <c r="G178" s="86"/>
      <c r="H178" s="40"/>
      <c r="I178" s="83"/>
      <c r="J178" s="83"/>
    </row>
    <row r="179" spans="1:10" ht="13.2" customHeight="1" x14ac:dyDescent="0.25">
      <c r="A179" s="88" t="s">
        <v>33</v>
      </c>
      <c r="B179" s="89"/>
      <c r="C179" s="5"/>
      <c r="D179" s="13"/>
      <c r="E179" s="12"/>
      <c r="F179" s="12"/>
      <c r="G179" s="86"/>
      <c r="H179" s="40"/>
      <c r="I179" s="83"/>
      <c r="J179" s="83"/>
    </row>
    <row r="180" spans="1:10" ht="13.2" customHeight="1" x14ac:dyDescent="0.25">
      <c r="A180" s="88" t="s">
        <v>32</v>
      </c>
      <c r="B180" s="89"/>
      <c r="C180" s="5"/>
      <c r="D180" s="13"/>
      <c r="E180" s="12"/>
      <c r="F180" s="12"/>
      <c r="G180" s="87"/>
      <c r="H180" s="40"/>
      <c r="I180" s="84"/>
      <c r="J180" s="84"/>
    </row>
    <row r="181" spans="1:10" ht="61.2" customHeight="1" x14ac:dyDescent="0.25">
      <c r="A181" s="66" t="s">
        <v>210</v>
      </c>
      <c r="B181" s="4" t="s">
        <v>302</v>
      </c>
      <c r="C181" s="4"/>
      <c r="D181" s="12"/>
      <c r="E181" s="12"/>
      <c r="F181" s="12"/>
      <c r="G181" s="85" t="s">
        <v>242</v>
      </c>
      <c r="H181" s="94" t="s">
        <v>211</v>
      </c>
      <c r="I181" s="82" t="s">
        <v>284</v>
      </c>
      <c r="J181" s="82" t="s">
        <v>280</v>
      </c>
    </row>
    <row r="182" spans="1:10" ht="13.2" customHeight="1" x14ac:dyDescent="0.25">
      <c r="A182" s="88" t="s">
        <v>4</v>
      </c>
      <c r="B182" s="89"/>
      <c r="C182" s="4">
        <f>SUM(C183:C188)</f>
        <v>16748.84</v>
      </c>
      <c r="D182" s="12">
        <f>SUM(D183:D188)</f>
        <v>16748.84</v>
      </c>
      <c r="E182" s="12">
        <f>SUM(E183:E188)</f>
        <v>0</v>
      </c>
      <c r="F182" s="12">
        <f>SUM(F183:F188)</f>
        <v>0</v>
      </c>
      <c r="G182" s="86"/>
      <c r="H182" s="95"/>
      <c r="I182" s="83"/>
      <c r="J182" s="83"/>
    </row>
    <row r="183" spans="1:10" ht="12.75" customHeight="1" x14ac:dyDescent="0.25">
      <c r="A183" s="88" t="s">
        <v>6</v>
      </c>
      <c r="B183" s="89"/>
      <c r="C183" s="4"/>
      <c r="D183" s="12"/>
      <c r="E183" s="12"/>
      <c r="F183" s="12"/>
      <c r="G183" s="86"/>
      <c r="H183" s="95"/>
      <c r="I183" s="83"/>
      <c r="J183" s="83"/>
    </row>
    <row r="184" spans="1:10" ht="13.2" customHeight="1" x14ac:dyDescent="0.25">
      <c r="A184" s="88" t="s">
        <v>0</v>
      </c>
      <c r="B184" s="89"/>
      <c r="C184" s="4">
        <f>SUM(D184:F184)</f>
        <v>16748.84</v>
      </c>
      <c r="D184" s="12">
        <v>16748.84</v>
      </c>
      <c r="E184" s="12">
        <v>0</v>
      </c>
      <c r="F184" s="12">
        <v>0</v>
      </c>
      <c r="G184" s="86"/>
      <c r="H184" s="95"/>
      <c r="I184" s="83"/>
      <c r="J184" s="83"/>
    </row>
    <row r="185" spans="1:10" ht="13.2" customHeight="1" x14ac:dyDescent="0.25">
      <c r="A185" s="88" t="s">
        <v>1</v>
      </c>
      <c r="B185" s="89"/>
      <c r="C185" s="4"/>
      <c r="D185" s="12"/>
      <c r="E185" s="12"/>
      <c r="F185" s="12"/>
      <c r="G185" s="86"/>
      <c r="H185" s="95"/>
      <c r="I185" s="83"/>
      <c r="J185" s="83"/>
    </row>
    <row r="186" spans="1:10" ht="13.2" customHeight="1" x14ac:dyDescent="0.25">
      <c r="A186" s="88" t="s">
        <v>2</v>
      </c>
      <c r="B186" s="89"/>
      <c r="C186" s="4"/>
      <c r="D186" s="12"/>
      <c r="E186" s="12"/>
      <c r="F186" s="12"/>
      <c r="G186" s="86"/>
      <c r="H186" s="40"/>
      <c r="I186" s="83"/>
      <c r="J186" s="83"/>
    </row>
    <row r="187" spans="1:10" ht="13.2" customHeight="1" x14ac:dyDescent="0.25">
      <c r="A187" s="88" t="s">
        <v>33</v>
      </c>
      <c r="B187" s="89"/>
      <c r="C187" s="5"/>
      <c r="D187" s="13"/>
      <c r="E187" s="12"/>
      <c r="F187" s="12"/>
      <c r="G187" s="86"/>
      <c r="H187" s="40"/>
      <c r="I187" s="83"/>
      <c r="J187" s="83"/>
    </row>
    <row r="188" spans="1:10" ht="13.2" customHeight="1" x14ac:dyDescent="0.25">
      <c r="A188" s="88" t="s">
        <v>32</v>
      </c>
      <c r="B188" s="89"/>
      <c r="C188" s="5"/>
      <c r="D188" s="13"/>
      <c r="E188" s="12"/>
      <c r="F188" s="12"/>
      <c r="G188" s="87"/>
      <c r="H188" s="40"/>
      <c r="I188" s="83"/>
      <c r="J188" s="84"/>
    </row>
    <row r="189" spans="1:10" s="7" customFormat="1" ht="26.4" customHeight="1" x14ac:dyDescent="0.25">
      <c r="A189" s="27"/>
      <c r="B189" s="125" t="s">
        <v>48</v>
      </c>
      <c r="C189" s="126"/>
      <c r="D189" s="126"/>
      <c r="E189" s="126"/>
      <c r="F189" s="127"/>
      <c r="G189" s="26"/>
      <c r="H189" s="27"/>
      <c r="I189" s="27"/>
      <c r="J189" s="67"/>
    </row>
    <row r="190" spans="1:10" s="7" customFormat="1" ht="54.6" customHeight="1" x14ac:dyDescent="0.25">
      <c r="A190" s="27" t="s">
        <v>34</v>
      </c>
      <c r="B190" s="129" t="s">
        <v>291</v>
      </c>
      <c r="C190" s="129"/>
      <c r="D190" s="129"/>
      <c r="E190" s="129"/>
      <c r="F190" s="129"/>
      <c r="G190" s="60" t="s">
        <v>217</v>
      </c>
      <c r="H190" s="68"/>
      <c r="I190" s="92" t="s">
        <v>253</v>
      </c>
      <c r="J190" s="93"/>
    </row>
    <row r="191" spans="1:10" s="7" customFormat="1" ht="85.2" customHeight="1" x14ac:dyDescent="0.25">
      <c r="A191" s="27" t="s">
        <v>17</v>
      </c>
      <c r="B191" s="129" t="s">
        <v>292</v>
      </c>
      <c r="C191" s="129"/>
      <c r="D191" s="129"/>
      <c r="E191" s="129"/>
      <c r="F191" s="129"/>
      <c r="G191" s="60" t="s">
        <v>245</v>
      </c>
      <c r="H191" s="68"/>
      <c r="I191" s="92" t="s">
        <v>254</v>
      </c>
      <c r="J191" s="93"/>
    </row>
    <row r="192" spans="1:10" ht="42.6" customHeight="1" x14ac:dyDescent="0.25">
      <c r="A192" s="62" t="s">
        <v>18</v>
      </c>
      <c r="B192" s="69" t="s">
        <v>67</v>
      </c>
      <c r="C192" s="41"/>
      <c r="D192" s="42"/>
      <c r="E192" s="43"/>
      <c r="F192" s="43"/>
      <c r="G192" s="90" t="s">
        <v>259</v>
      </c>
      <c r="H192" s="103" t="s">
        <v>129</v>
      </c>
      <c r="I192" s="82" t="s">
        <v>278</v>
      </c>
      <c r="J192" s="82" t="s">
        <v>277</v>
      </c>
    </row>
    <row r="193" spans="1:11" ht="25.8" customHeight="1" x14ac:dyDescent="0.25">
      <c r="A193" s="88" t="s">
        <v>4</v>
      </c>
      <c r="B193" s="89"/>
      <c r="C193" s="19">
        <f>SUM(C201,C297,C369)</f>
        <v>35400</v>
      </c>
      <c r="D193" s="19">
        <f>SUM(D201,D297,D369)</f>
        <v>16240</v>
      </c>
      <c r="E193" s="19">
        <f>SUM(E201,E297,E369)</f>
        <v>9580</v>
      </c>
      <c r="F193" s="19">
        <f>SUM(F194:F195)</f>
        <v>13120.3</v>
      </c>
      <c r="G193" s="91"/>
      <c r="H193" s="104"/>
      <c r="I193" s="83"/>
      <c r="J193" s="83"/>
    </row>
    <row r="194" spans="1:11" ht="15.75" customHeight="1" x14ac:dyDescent="0.25">
      <c r="A194" s="88" t="s">
        <v>6</v>
      </c>
      <c r="B194" s="89"/>
      <c r="C194" s="52"/>
      <c r="D194" s="52"/>
      <c r="E194" s="52"/>
      <c r="F194" s="19">
        <f>SUM(F202)</f>
        <v>3540.3</v>
      </c>
      <c r="G194" s="91"/>
      <c r="H194" s="104"/>
      <c r="I194" s="83"/>
      <c r="J194" s="83"/>
    </row>
    <row r="195" spans="1:11" ht="13.5" customHeight="1" x14ac:dyDescent="0.25">
      <c r="A195" s="88" t="s">
        <v>0</v>
      </c>
      <c r="B195" s="89"/>
      <c r="C195" s="19">
        <f>SUM(C203,C299,C371)</f>
        <v>35400</v>
      </c>
      <c r="D195" s="19">
        <f>SUM(D203,D299,D371)</f>
        <v>16240</v>
      </c>
      <c r="E195" s="19">
        <f>SUM(E203,E299,E371)</f>
        <v>9580</v>
      </c>
      <c r="F195" s="19">
        <f>SUM(F203,F299,F371)</f>
        <v>9580</v>
      </c>
      <c r="G195" s="91"/>
      <c r="H195" s="104"/>
      <c r="I195" s="83"/>
      <c r="J195" s="83"/>
    </row>
    <row r="196" spans="1:11" ht="15" customHeight="1" x14ac:dyDescent="0.25">
      <c r="A196" s="88" t="s">
        <v>1</v>
      </c>
      <c r="B196" s="89"/>
      <c r="C196" s="19"/>
      <c r="D196" s="19"/>
      <c r="E196" s="19"/>
      <c r="F196" s="19"/>
      <c r="G196" s="91"/>
      <c r="H196" s="104"/>
      <c r="I196" s="83"/>
      <c r="J196" s="83"/>
    </row>
    <row r="197" spans="1:11" ht="16.2" customHeight="1" x14ac:dyDescent="0.25">
      <c r="A197" s="88" t="s">
        <v>2</v>
      </c>
      <c r="B197" s="89"/>
      <c r="C197" s="19"/>
      <c r="D197" s="19"/>
      <c r="E197" s="19"/>
      <c r="F197" s="19"/>
      <c r="G197" s="91"/>
      <c r="H197" s="104"/>
      <c r="I197" s="83"/>
      <c r="J197" s="83"/>
    </row>
    <row r="198" spans="1:11" ht="17.25" customHeight="1" x14ac:dyDescent="0.25">
      <c r="A198" s="88" t="s">
        <v>33</v>
      </c>
      <c r="B198" s="89"/>
      <c r="C198" s="19"/>
      <c r="D198" s="19"/>
      <c r="E198" s="19"/>
      <c r="F198" s="19"/>
      <c r="G198" s="91"/>
      <c r="H198" s="104"/>
      <c r="I198" s="83"/>
      <c r="J198" s="83"/>
    </row>
    <row r="199" spans="1:11" ht="24.6" customHeight="1" x14ac:dyDescent="0.25">
      <c r="A199" s="88" t="s">
        <v>32</v>
      </c>
      <c r="B199" s="89"/>
      <c r="C199" s="19"/>
      <c r="D199" s="19"/>
      <c r="E199" s="19"/>
      <c r="F199" s="19"/>
      <c r="G199" s="91"/>
      <c r="H199" s="104"/>
      <c r="I199" s="83"/>
      <c r="J199" s="84"/>
    </row>
    <row r="200" spans="1:11" ht="75.75" customHeight="1" x14ac:dyDescent="0.25">
      <c r="A200" s="56" t="s">
        <v>19</v>
      </c>
      <c r="B200" s="41" t="s">
        <v>146</v>
      </c>
      <c r="C200" s="12"/>
      <c r="D200" s="12"/>
      <c r="E200" s="44"/>
      <c r="F200" s="12"/>
      <c r="G200" s="105" t="s">
        <v>215</v>
      </c>
      <c r="H200" s="106" t="s">
        <v>237</v>
      </c>
      <c r="I200" s="82" t="s">
        <v>278</v>
      </c>
      <c r="J200" s="82" t="s">
        <v>277</v>
      </c>
    </row>
    <row r="201" spans="1:11" s="2" customFormat="1" ht="12.75" customHeight="1" x14ac:dyDescent="0.25">
      <c r="A201" s="88" t="s">
        <v>4</v>
      </c>
      <c r="B201" s="89"/>
      <c r="C201" s="12">
        <f>SUM(C209,C217,C225,C233,C241,C249,C257,C265,C273,C281,C289)</f>
        <v>30299.34</v>
      </c>
      <c r="D201" s="12">
        <f>SUM(D209,D217,D225,D233,D241,D249,D257,D265,D273,D281,D289)</f>
        <v>12939.34</v>
      </c>
      <c r="E201" s="12">
        <f>SUM(E209,E217,E225,E233,E241,E249,E257,E265,E273,E281,E289)</f>
        <v>8680</v>
      </c>
      <c r="F201" s="12">
        <f>SUM(F209,F217,F225,F233,F241,F249,F257,F265,F273,F281,F289)</f>
        <v>12220.3</v>
      </c>
      <c r="G201" s="105"/>
      <c r="H201" s="106"/>
      <c r="I201" s="83"/>
      <c r="J201" s="83"/>
      <c r="K201" s="1"/>
    </row>
    <row r="202" spans="1:11" s="2" customFormat="1" ht="12.75" customHeight="1" x14ac:dyDescent="0.25">
      <c r="A202" s="88" t="s">
        <v>6</v>
      </c>
      <c r="B202" s="89"/>
      <c r="C202" s="12"/>
      <c r="D202" s="12"/>
      <c r="E202" s="12"/>
      <c r="F202" s="12">
        <f>F258</f>
        <v>3540.3</v>
      </c>
      <c r="G202" s="105"/>
      <c r="H202" s="106"/>
      <c r="I202" s="83"/>
      <c r="J202" s="83"/>
      <c r="K202" s="1"/>
    </row>
    <row r="203" spans="1:11" s="2" customFormat="1" ht="12.75" customHeight="1" x14ac:dyDescent="0.25">
      <c r="A203" s="88" t="s">
        <v>0</v>
      </c>
      <c r="B203" s="89"/>
      <c r="C203" s="12">
        <f>SUM(C211,C219,C227,C235,C243,C251,C259,C267,C275,C283,C291)</f>
        <v>30299.34</v>
      </c>
      <c r="D203" s="12">
        <f>SUM(D211,D219,D227,D235,D243,D251,D259,D267,D275,D283,D291)</f>
        <v>12939.34</v>
      </c>
      <c r="E203" s="12">
        <f>SUM(E211,E219,E227,E235,E243,E251,E259,E267,E275,E283,E291)</f>
        <v>8680</v>
      </c>
      <c r="F203" s="12">
        <f>SUM(F211,F219,F227,F235,F243,F251,F259,F267,F275,F283,F291)</f>
        <v>8680</v>
      </c>
      <c r="G203" s="105"/>
      <c r="H203" s="106"/>
      <c r="I203" s="83"/>
      <c r="J203" s="83"/>
      <c r="K203" s="1"/>
    </row>
    <row r="204" spans="1:11" s="2" customFormat="1" ht="12.75" customHeight="1" x14ac:dyDescent="0.25">
      <c r="A204" s="88" t="s">
        <v>1</v>
      </c>
      <c r="B204" s="89"/>
      <c r="C204" s="4"/>
      <c r="D204" s="4"/>
      <c r="E204" s="4"/>
      <c r="F204" s="4"/>
      <c r="G204" s="105"/>
      <c r="H204" s="106"/>
      <c r="I204" s="83"/>
      <c r="J204" s="83"/>
      <c r="K204" s="1"/>
    </row>
    <row r="205" spans="1:11" s="2" customFormat="1" ht="12.75" customHeight="1" x14ac:dyDescent="0.25">
      <c r="A205" s="88" t="s">
        <v>2</v>
      </c>
      <c r="B205" s="89"/>
      <c r="C205" s="4"/>
      <c r="D205" s="4"/>
      <c r="E205" s="4"/>
      <c r="F205" s="4"/>
      <c r="G205" s="105"/>
      <c r="H205" s="106"/>
      <c r="I205" s="83"/>
      <c r="J205" s="83"/>
      <c r="K205" s="1"/>
    </row>
    <row r="206" spans="1:11" ht="12.75" customHeight="1" x14ac:dyDescent="0.25">
      <c r="A206" s="88" t="s">
        <v>33</v>
      </c>
      <c r="B206" s="130"/>
      <c r="C206" s="4"/>
      <c r="D206" s="4"/>
      <c r="E206" s="4"/>
      <c r="F206" s="4"/>
      <c r="G206" s="105"/>
      <c r="H206" s="106"/>
      <c r="I206" s="83"/>
      <c r="J206" s="83"/>
    </row>
    <row r="207" spans="1:11" ht="12.75" customHeight="1" x14ac:dyDescent="0.25">
      <c r="A207" s="88" t="s">
        <v>32</v>
      </c>
      <c r="B207" s="89"/>
      <c r="C207" s="4"/>
      <c r="D207" s="4"/>
      <c r="E207" s="4"/>
      <c r="F207" s="4"/>
      <c r="G207" s="105"/>
      <c r="H207" s="106"/>
      <c r="I207" s="83"/>
      <c r="J207" s="83"/>
    </row>
    <row r="208" spans="1:11" ht="45" customHeight="1" x14ac:dyDescent="0.25">
      <c r="A208" s="66" t="s">
        <v>68</v>
      </c>
      <c r="B208" s="4" t="s">
        <v>102</v>
      </c>
      <c r="C208" s="4"/>
      <c r="D208" s="12"/>
      <c r="E208" s="12"/>
      <c r="F208" s="12"/>
      <c r="G208" s="85" t="s">
        <v>255</v>
      </c>
      <c r="H208" s="85" t="s">
        <v>175</v>
      </c>
      <c r="I208" s="82" t="s">
        <v>279</v>
      </c>
      <c r="J208" s="82" t="s">
        <v>280</v>
      </c>
    </row>
    <row r="209" spans="1:10" ht="12.75" customHeight="1" x14ac:dyDescent="0.25">
      <c r="A209" s="88" t="s">
        <v>4</v>
      </c>
      <c r="B209" s="89"/>
      <c r="C209" s="4">
        <f>SUM(C210:C215)</f>
        <v>0</v>
      </c>
      <c r="D209" s="12">
        <f>SUM(D210:D215)</f>
        <v>0</v>
      </c>
      <c r="E209" s="12">
        <f>SUM(E210:E215)</f>
        <v>0</v>
      </c>
      <c r="F209" s="12">
        <f>SUM(F210:F215)</f>
        <v>0</v>
      </c>
      <c r="G209" s="86"/>
      <c r="H209" s="86"/>
      <c r="I209" s="83"/>
      <c r="J209" s="83"/>
    </row>
    <row r="210" spans="1:10" ht="12.75" customHeight="1" x14ac:dyDescent="0.25">
      <c r="A210" s="131" t="s">
        <v>6</v>
      </c>
      <c r="B210" s="132"/>
      <c r="C210" s="5"/>
      <c r="D210" s="13"/>
      <c r="E210" s="12"/>
      <c r="F210" s="12"/>
      <c r="G210" s="86"/>
      <c r="H210" s="86"/>
      <c r="I210" s="83"/>
      <c r="J210" s="83"/>
    </row>
    <row r="211" spans="1:10" s="6" customFormat="1" ht="12.75" customHeight="1" x14ac:dyDescent="0.25">
      <c r="A211" s="120" t="s">
        <v>0</v>
      </c>
      <c r="B211" s="120"/>
      <c r="C211" s="4">
        <f>SUM(D211:F211)</f>
        <v>0</v>
      </c>
      <c r="D211" s="12">
        <v>0</v>
      </c>
      <c r="E211" s="12">
        <v>0</v>
      </c>
      <c r="F211" s="12">
        <v>0</v>
      </c>
      <c r="G211" s="86"/>
      <c r="H211" s="86"/>
      <c r="I211" s="83"/>
      <c r="J211" s="83"/>
    </row>
    <row r="212" spans="1:10" ht="12.75" customHeight="1" x14ac:dyDescent="0.25">
      <c r="A212" s="120" t="s">
        <v>1</v>
      </c>
      <c r="B212" s="120"/>
      <c r="C212" s="4"/>
      <c r="D212" s="12"/>
      <c r="E212" s="12"/>
      <c r="F212" s="12"/>
      <c r="G212" s="38"/>
      <c r="H212" s="40"/>
      <c r="I212" s="83"/>
      <c r="J212" s="83"/>
    </row>
    <row r="213" spans="1:10" ht="12.75" customHeight="1" x14ac:dyDescent="0.25">
      <c r="A213" s="120" t="s">
        <v>2</v>
      </c>
      <c r="B213" s="120"/>
      <c r="C213" s="4"/>
      <c r="D213" s="12"/>
      <c r="E213" s="12"/>
      <c r="F213" s="12"/>
      <c r="G213" s="38"/>
      <c r="H213" s="40"/>
      <c r="I213" s="83"/>
      <c r="J213" s="83"/>
    </row>
    <row r="214" spans="1:10" ht="12.75" customHeight="1" x14ac:dyDescent="0.25">
      <c r="A214" s="88" t="s">
        <v>33</v>
      </c>
      <c r="B214" s="130"/>
      <c r="C214" s="4"/>
      <c r="D214" s="12"/>
      <c r="E214" s="12"/>
      <c r="F214" s="12"/>
      <c r="G214" s="38"/>
      <c r="H214" s="40"/>
      <c r="I214" s="83"/>
      <c r="J214" s="83"/>
    </row>
    <row r="215" spans="1:10" ht="12.75" customHeight="1" x14ac:dyDescent="0.25">
      <c r="A215" s="88" t="s">
        <v>32</v>
      </c>
      <c r="B215" s="89"/>
      <c r="C215" s="4"/>
      <c r="D215" s="12"/>
      <c r="E215" s="12"/>
      <c r="F215" s="12"/>
      <c r="G215" s="38"/>
      <c r="H215" s="40"/>
      <c r="I215" s="83"/>
      <c r="J215" s="83"/>
    </row>
    <row r="216" spans="1:10" ht="42" customHeight="1" x14ac:dyDescent="0.25">
      <c r="A216" s="66" t="s">
        <v>68</v>
      </c>
      <c r="B216" s="4" t="s">
        <v>102</v>
      </c>
      <c r="C216" s="4"/>
      <c r="D216" s="12"/>
      <c r="E216" s="12"/>
      <c r="F216" s="12"/>
      <c r="G216" s="85" t="s">
        <v>242</v>
      </c>
      <c r="H216" s="85" t="s">
        <v>97</v>
      </c>
      <c r="I216" s="82" t="s">
        <v>279</v>
      </c>
      <c r="J216" s="82" t="s">
        <v>280</v>
      </c>
    </row>
    <row r="217" spans="1:10" ht="12.75" customHeight="1" x14ac:dyDescent="0.25">
      <c r="A217" s="88" t="s">
        <v>4</v>
      </c>
      <c r="B217" s="89"/>
      <c r="C217" s="4">
        <f>SUM(C218:C223)</f>
        <v>550</v>
      </c>
      <c r="D217" s="12">
        <f>SUM(D218:D223)</f>
        <v>350</v>
      </c>
      <c r="E217" s="12">
        <f>SUM(E218:E223)</f>
        <v>100</v>
      </c>
      <c r="F217" s="12">
        <f>SUM(F218:F223)</f>
        <v>100</v>
      </c>
      <c r="G217" s="86"/>
      <c r="H217" s="86"/>
      <c r="I217" s="83"/>
      <c r="J217" s="83"/>
    </row>
    <row r="218" spans="1:10" ht="12.75" customHeight="1" x14ac:dyDescent="0.25">
      <c r="A218" s="131" t="s">
        <v>6</v>
      </c>
      <c r="B218" s="132"/>
      <c r="C218" s="5"/>
      <c r="D218" s="13"/>
      <c r="E218" s="12"/>
      <c r="F218" s="12"/>
      <c r="G218" s="86"/>
      <c r="H218" s="86"/>
      <c r="I218" s="83"/>
      <c r="J218" s="83"/>
    </row>
    <row r="219" spans="1:10" s="6" customFormat="1" ht="12.75" customHeight="1" x14ac:dyDescent="0.25">
      <c r="A219" s="120" t="s">
        <v>0</v>
      </c>
      <c r="B219" s="120"/>
      <c r="C219" s="4">
        <f>SUM(D219:F219)</f>
        <v>550</v>
      </c>
      <c r="D219" s="12">
        <v>350</v>
      </c>
      <c r="E219" s="12">
        <v>100</v>
      </c>
      <c r="F219" s="12">
        <v>100</v>
      </c>
      <c r="G219" s="86"/>
      <c r="H219" s="86"/>
      <c r="I219" s="83"/>
      <c r="J219" s="83"/>
    </row>
    <row r="220" spans="1:10" ht="12.75" customHeight="1" x14ac:dyDescent="0.25">
      <c r="A220" s="120" t="s">
        <v>1</v>
      </c>
      <c r="B220" s="120"/>
      <c r="C220" s="4"/>
      <c r="D220" s="12"/>
      <c r="E220" s="12"/>
      <c r="F220" s="12"/>
      <c r="G220" s="86"/>
      <c r="H220" s="86"/>
      <c r="I220" s="83"/>
      <c r="J220" s="83"/>
    </row>
    <row r="221" spans="1:10" ht="12.75" customHeight="1" x14ac:dyDescent="0.25">
      <c r="A221" s="120" t="s">
        <v>2</v>
      </c>
      <c r="B221" s="120"/>
      <c r="C221" s="4"/>
      <c r="D221" s="12"/>
      <c r="E221" s="12"/>
      <c r="F221" s="12"/>
      <c r="G221" s="86"/>
      <c r="H221" s="86"/>
      <c r="I221" s="83"/>
      <c r="J221" s="83"/>
    </row>
    <row r="222" spans="1:10" ht="12.75" customHeight="1" x14ac:dyDescent="0.25">
      <c r="A222" s="88" t="s">
        <v>33</v>
      </c>
      <c r="B222" s="130"/>
      <c r="C222" s="4"/>
      <c r="D222" s="12"/>
      <c r="E222" s="12"/>
      <c r="F222" s="12"/>
      <c r="G222" s="86"/>
      <c r="H222" s="86"/>
      <c r="I222" s="83"/>
      <c r="J222" s="83"/>
    </row>
    <row r="223" spans="1:10" ht="12.75" customHeight="1" x14ac:dyDescent="0.25">
      <c r="A223" s="88" t="s">
        <v>32</v>
      </c>
      <c r="B223" s="89"/>
      <c r="C223" s="4"/>
      <c r="D223" s="12"/>
      <c r="E223" s="12"/>
      <c r="F223" s="12"/>
      <c r="G223" s="39"/>
      <c r="H223" s="87"/>
      <c r="I223" s="83"/>
      <c r="J223" s="83"/>
    </row>
    <row r="224" spans="1:10" ht="42" customHeight="1" x14ac:dyDescent="0.25">
      <c r="A224" s="66" t="s">
        <v>68</v>
      </c>
      <c r="B224" s="4" t="s">
        <v>102</v>
      </c>
      <c r="C224" s="4"/>
      <c r="D224" s="12"/>
      <c r="E224" s="12"/>
      <c r="F224" s="12"/>
      <c r="G224" s="105" t="s">
        <v>285</v>
      </c>
      <c r="H224" s="85" t="s">
        <v>97</v>
      </c>
      <c r="I224" s="82" t="s">
        <v>279</v>
      </c>
      <c r="J224" s="82" t="s">
        <v>280</v>
      </c>
    </row>
    <row r="225" spans="1:10" ht="12.75" customHeight="1" x14ac:dyDescent="0.25">
      <c r="A225" s="88" t="s">
        <v>4</v>
      </c>
      <c r="B225" s="89"/>
      <c r="C225" s="4">
        <f>SUM(C226:C231)</f>
        <v>600</v>
      </c>
      <c r="D225" s="12">
        <f>SUM(D226:D231)</f>
        <v>600</v>
      </c>
      <c r="E225" s="12">
        <f>SUM(E226:E231)</f>
        <v>0</v>
      </c>
      <c r="F225" s="12">
        <f>SUM(F226:F231)</f>
        <v>0</v>
      </c>
      <c r="G225" s="105"/>
      <c r="H225" s="86"/>
      <c r="I225" s="83"/>
      <c r="J225" s="83"/>
    </row>
    <row r="226" spans="1:10" ht="12.75" customHeight="1" x14ac:dyDescent="0.25">
      <c r="A226" s="131" t="s">
        <v>6</v>
      </c>
      <c r="B226" s="132"/>
      <c r="C226" s="5"/>
      <c r="D226" s="13"/>
      <c r="E226" s="12"/>
      <c r="F226" s="12"/>
      <c r="G226" s="105"/>
      <c r="H226" s="86"/>
      <c r="I226" s="83"/>
      <c r="J226" s="83"/>
    </row>
    <row r="227" spans="1:10" s="6" customFormat="1" ht="12.75" customHeight="1" x14ac:dyDescent="0.25">
      <c r="A227" s="120" t="s">
        <v>0</v>
      </c>
      <c r="B227" s="120"/>
      <c r="C227" s="4">
        <f>SUM(D227:F227)</f>
        <v>600</v>
      </c>
      <c r="D227" s="12">
        <v>600</v>
      </c>
      <c r="E227" s="12">
        <v>0</v>
      </c>
      <c r="F227" s="12">
        <v>0</v>
      </c>
      <c r="G227" s="105"/>
      <c r="H227" s="86"/>
      <c r="I227" s="83"/>
      <c r="J227" s="83"/>
    </row>
    <row r="228" spans="1:10" ht="12.75" customHeight="1" x14ac:dyDescent="0.25">
      <c r="A228" s="120" t="s">
        <v>1</v>
      </c>
      <c r="B228" s="120"/>
      <c r="C228" s="4"/>
      <c r="D228" s="12"/>
      <c r="E228" s="12"/>
      <c r="F228" s="12"/>
      <c r="G228" s="105"/>
      <c r="H228" s="86"/>
      <c r="I228" s="83"/>
      <c r="J228" s="83"/>
    </row>
    <row r="229" spans="1:10" ht="12.75" customHeight="1" x14ac:dyDescent="0.25">
      <c r="A229" s="120" t="s">
        <v>2</v>
      </c>
      <c r="B229" s="120"/>
      <c r="C229" s="4"/>
      <c r="D229" s="12"/>
      <c r="E229" s="12"/>
      <c r="F229" s="12"/>
      <c r="G229" s="105"/>
      <c r="H229" s="86"/>
      <c r="I229" s="83"/>
      <c r="J229" s="83"/>
    </row>
    <row r="230" spans="1:10" ht="12.75" customHeight="1" x14ac:dyDescent="0.25">
      <c r="A230" s="88" t="s">
        <v>33</v>
      </c>
      <c r="B230" s="130"/>
      <c r="C230" s="4"/>
      <c r="D230" s="12"/>
      <c r="E230" s="12"/>
      <c r="F230" s="12"/>
      <c r="G230" s="105"/>
      <c r="H230" s="86"/>
      <c r="I230" s="83"/>
      <c r="J230" s="83"/>
    </row>
    <row r="231" spans="1:10" ht="12.75" customHeight="1" x14ac:dyDescent="0.25">
      <c r="A231" s="88" t="s">
        <v>32</v>
      </c>
      <c r="B231" s="89"/>
      <c r="C231" s="4"/>
      <c r="D231" s="12"/>
      <c r="E231" s="12"/>
      <c r="F231" s="12"/>
      <c r="G231" s="105"/>
      <c r="H231" s="87"/>
      <c r="I231" s="83"/>
      <c r="J231" s="83"/>
    </row>
    <row r="232" spans="1:10" ht="89.4" customHeight="1" x14ac:dyDescent="0.25">
      <c r="A232" s="66" t="s">
        <v>69</v>
      </c>
      <c r="B232" s="4" t="s">
        <v>156</v>
      </c>
      <c r="C232" s="4"/>
      <c r="D232" s="12"/>
      <c r="E232" s="14"/>
      <c r="F232" s="14"/>
      <c r="G232" s="90" t="s">
        <v>255</v>
      </c>
      <c r="H232" s="97" t="s">
        <v>8</v>
      </c>
      <c r="I232" s="82" t="s">
        <v>279</v>
      </c>
      <c r="J232" s="82" t="s">
        <v>280</v>
      </c>
    </row>
    <row r="233" spans="1:10" ht="14.25" customHeight="1" x14ac:dyDescent="0.25">
      <c r="A233" s="88" t="s">
        <v>4</v>
      </c>
      <c r="B233" s="89"/>
      <c r="C233" s="4">
        <f>SUM(C234:C239)</f>
        <v>27400</v>
      </c>
      <c r="D233" s="12">
        <f>SUM(D234:D239)</f>
        <v>11000</v>
      </c>
      <c r="E233" s="12">
        <f>SUM(E234:E239)</f>
        <v>8200</v>
      </c>
      <c r="F233" s="12">
        <f>SUM(F234:F239)</f>
        <v>8200</v>
      </c>
      <c r="G233" s="91"/>
      <c r="H233" s="99"/>
      <c r="I233" s="83"/>
      <c r="J233" s="83"/>
    </row>
    <row r="234" spans="1:10" ht="14.25" customHeight="1" x14ac:dyDescent="0.25">
      <c r="A234" s="120" t="s">
        <v>6</v>
      </c>
      <c r="B234" s="120"/>
      <c r="C234" s="4"/>
      <c r="D234" s="12"/>
      <c r="E234" s="12"/>
      <c r="F234" s="12"/>
      <c r="G234" s="91"/>
      <c r="H234" s="99"/>
      <c r="I234" s="83"/>
      <c r="J234" s="83"/>
    </row>
    <row r="235" spans="1:10" s="6" customFormat="1" ht="14.25" customHeight="1" x14ac:dyDescent="0.25">
      <c r="A235" s="120" t="s">
        <v>0</v>
      </c>
      <c r="B235" s="120"/>
      <c r="C235" s="4">
        <f>SUM(D235:F235)</f>
        <v>27400</v>
      </c>
      <c r="D235" s="12">
        <v>11000</v>
      </c>
      <c r="E235" s="12">
        <v>8200</v>
      </c>
      <c r="F235" s="12">
        <v>8200</v>
      </c>
      <c r="G235" s="91"/>
      <c r="H235" s="99"/>
      <c r="I235" s="83"/>
      <c r="J235" s="83"/>
    </row>
    <row r="236" spans="1:10" ht="14.25" customHeight="1" x14ac:dyDescent="0.25">
      <c r="A236" s="120" t="s">
        <v>1</v>
      </c>
      <c r="B236" s="120"/>
      <c r="C236" s="4"/>
      <c r="D236" s="12"/>
      <c r="E236" s="12"/>
      <c r="F236" s="12"/>
      <c r="G236" s="91"/>
      <c r="H236" s="99"/>
      <c r="I236" s="83"/>
      <c r="J236" s="83"/>
    </row>
    <row r="237" spans="1:10" ht="14.25" customHeight="1" x14ac:dyDescent="0.25">
      <c r="A237" s="120" t="s">
        <v>2</v>
      </c>
      <c r="B237" s="120"/>
      <c r="C237" s="4"/>
      <c r="D237" s="12"/>
      <c r="E237" s="12"/>
      <c r="F237" s="12"/>
      <c r="G237" s="91"/>
      <c r="H237" s="99"/>
      <c r="I237" s="83"/>
      <c r="J237" s="83"/>
    </row>
    <row r="238" spans="1:10" ht="14.25" customHeight="1" x14ac:dyDescent="0.25">
      <c r="A238" s="88" t="s">
        <v>33</v>
      </c>
      <c r="B238" s="89"/>
      <c r="C238" s="4"/>
      <c r="D238" s="12"/>
      <c r="E238" s="12"/>
      <c r="F238" s="12"/>
      <c r="G238" s="91"/>
      <c r="H238" s="99"/>
      <c r="I238" s="83"/>
      <c r="J238" s="83"/>
    </row>
    <row r="239" spans="1:10" ht="14.25" customHeight="1" x14ac:dyDescent="0.25">
      <c r="A239" s="88" t="s">
        <v>32</v>
      </c>
      <c r="B239" s="89"/>
      <c r="C239" s="4"/>
      <c r="D239" s="12"/>
      <c r="E239" s="12"/>
      <c r="F239" s="12"/>
      <c r="G239" s="91"/>
      <c r="H239" s="99"/>
      <c r="I239" s="83"/>
      <c r="J239" s="83"/>
    </row>
    <row r="240" spans="1:10" ht="84.75" customHeight="1" x14ac:dyDescent="0.25">
      <c r="A240" s="66" t="s">
        <v>70</v>
      </c>
      <c r="B240" s="4" t="s">
        <v>103</v>
      </c>
      <c r="C240" s="4"/>
      <c r="D240" s="12"/>
      <c r="E240" s="12"/>
      <c r="F240" s="12"/>
      <c r="G240" s="90" t="s">
        <v>255</v>
      </c>
      <c r="H240" s="106" t="s">
        <v>50</v>
      </c>
      <c r="I240" s="82" t="s">
        <v>279</v>
      </c>
      <c r="J240" s="82" t="s">
        <v>280</v>
      </c>
    </row>
    <row r="241" spans="1:10" ht="12.75" customHeight="1" x14ac:dyDescent="0.25">
      <c r="A241" s="88" t="s">
        <v>4</v>
      </c>
      <c r="B241" s="89"/>
      <c r="C241" s="4">
        <f>SUM(C242:C247)</f>
        <v>0</v>
      </c>
      <c r="D241" s="12">
        <f>SUM(D242:D247)</f>
        <v>0</v>
      </c>
      <c r="E241" s="12">
        <f>SUM(E242:E247)</f>
        <v>0</v>
      </c>
      <c r="F241" s="12">
        <f>SUM(F242:F247)</f>
        <v>0</v>
      </c>
      <c r="G241" s="91"/>
      <c r="H241" s="106"/>
      <c r="I241" s="83"/>
      <c r="J241" s="83"/>
    </row>
    <row r="242" spans="1:10" ht="12.75" customHeight="1" x14ac:dyDescent="0.25">
      <c r="A242" s="131" t="s">
        <v>6</v>
      </c>
      <c r="B242" s="132"/>
      <c r="C242" s="5"/>
      <c r="D242" s="13"/>
      <c r="E242" s="12"/>
      <c r="F242" s="12"/>
      <c r="G242" s="91"/>
      <c r="H242" s="106"/>
      <c r="I242" s="83"/>
      <c r="J242" s="83"/>
    </row>
    <row r="243" spans="1:10" s="6" customFormat="1" ht="12.75" customHeight="1" x14ac:dyDescent="0.25">
      <c r="A243" s="120" t="s">
        <v>0</v>
      </c>
      <c r="B243" s="120"/>
      <c r="C243" s="4">
        <f>SUM(D243:F243)</f>
        <v>0</v>
      </c>
      <c r="D243" s="12">
        <v>0</v>
      </c>
      <c r="E243" s="12">
        <v>0</v>
      </c>
      <c r="F243" s="12">
        <v>0</v>
      </c>
      <c r="G243" s="91"/>
      <c r="H243" s="106"/>
      <c r="I243" s="83"/>
      <c r="J243" s="83"/>
    </row>
    <row r="244" spans="1:10" ht="12.75" customHeight="1" x14ac:dyDescent="0.25">
      <c r="A244" s="120" t="s">
        <v>1</v>
      </c>
      <c r="B244" s="120"/>
      <c r="C244" s="4"/>
      <c r="D244" s="12"/>
      <c r="E244" s="12"/>
      <c r="F244" s="12"/>
      <c r="G244" s="91"/>
      <c r="H244" s="106"/>
      <c r="I244" s="83"/>
      <c r="J244" s="83"/>
    </row>
    <row r="245" spans="1:10" ht="12.75" customHeight="1" x14ac:dyDescent="0.25">
      <c r="A245" s="88" t="s">
        <v>2</v>
      </c>
      <c r="B245" s="89"/>
      <c r="C245" s="4"/>
      <c r="D245" s="12"/>
      <c r="E245" s="12"/>
      <c r="F245" s="12"/>
      <c r="G245" s="91"/>
      <c r="H245" s="106"/>
      <c r="I245" s="83"/>
      <c r="J245" s="83"/>
    </row>
    <row r="246" spans="1:10" ht="12.75" customHeight="1" x14ac:dyDescent="0.25">
      <c r="A246" s="88" t="s">
        <v>33</v>
      </c>
      <c r="B246" s="89"/>
      <c r="C246" s="4"/>
      <c r="D246" s="12"/>
      <c r="E246" s="12"/>
      <c r="F246" s="12"/>
      <c r="G246" s="91"/>
      <c r="H246" s="106"/>
      <c r="I246" s="83"/>
      <c r="J246" s="83"/>
    </row>
    <row r="247" spans="1:10" ht="12.75" customHeight="1" x14ac:dyDescent="0.25">
      <c r="A247" s="88" t="s">
        <v>32</v>
      </c>
      <c r="B247" s="89"/>
      <c r="C247" s="4"/>
      <c r="D247" s="12"/>
      <c r="E247" s="12"/>
      <c r="F247" s="12"/>
      <c r="G247" s="91"/>
      <c r="H247" s="106"/>
      <c r="I247" s="83"/>
      <c r="J247" s="83"/>
    </row>
    <row r="248" spans="1:10" ht="91.95" customHeight="1" x14ac:dyDescent="0.25">
      <c r="A248" s="66" t="s">
        <v>113</v>
      </c>
      <c r="B248" s="4" t="s">
        <v>114</v>
      </c>
      <c r="C248" s="4"/>
      <c r="D248" s="12"/>
      <c r="E248" s="12"/>
      <c r="F248" s="12"/>
      <c r="G248" s="90" t="s">
        <v>255</v>
      </c>
      <c r="H248" s="106" t="s">
        <v>50</v>
      </c>
      <c r="I248" s="82" t="s">
        <v>279</v>
      </c>
      <c r="J248" s="82" t="s">
        <v>280</v>
      </c>
    </row>
    <row r="249" spans="1:10" ht="12.75" customHeight="1" x14ac:dyDescent="0.25">
      <c r="A249" s="88" t="s">
        <v>4</v>
      </c>
      <c r="B249" s="89"/>
      <c r="C249" s="4">
        <f>SUM(C250:C255)</f>
        <v>0</v>
      </c>
      <c r="D249" s="12">
        <f>SUM(D250:D255)</f>
        <v>0</v>
      </c>
      <c r="E249" s="12">
        <f>SUM(E250:E255)</f>
        <v>0</v>
      </c>
      <c r="F249" s="12">
        <f>SUM(F250:F255)</f>
        <v>0</v>
      </c>
      <c r="G249" s="91"/>
      <c r="H249" s="106"/>
      <c r="I249" s="83"/>
      <c r="J249" s="83"/>
    </row>
    <row r="250" spans="1:10" ht="12.75" customHeight="1" x14ac:dyDescent="0.25">
      <c r="A250" s="131" t="s">
        <v>6</v>
      </c>
      <c r="B250" s="132"/>
      <c r="C250" s="5"/>
      <c r="D250" s="13"/>
      <c r="E250" s="12"/>
      <c r="F250" s="12"/>
      <c r="G250" s="91"/>
      <c r="H250" s="106"/>
      <c r="I250" s="83"/>
      <c r="J250" s="83"/>
    </row>
    <row r="251" spans="1:10" s="6" customFormat="1" ht="12.75" customHeight="1" x14ac:dyDescent="0.25">
      <c r="A251" s="120" t="s">
        <v>0</v>
      </c>
      <c r="B251" s="120"/>
      <c r="C251" s="4">
        <f>SUM(D251:F251)</f>
        <v>0</v>
      </c>
      <c r="D251" s="12">
        <v>0</v>
      </c>
      <c r="E251" s="12">
        <v>0</v>
      </c>
      <c r="F251" s="12">
        <v>0</v>
      </c>
      <c r="G251" s="91"/>
      <c r="H251" s="106"/>
      <c r="I251" s="83"/>
      <c r="J251" s="83"/>
    </row>
    <row r="252" spans="1:10" ht="12.75" customHeight="1" x14ac:dyDescent="0.25">
      <c r="A252" s="120" t="s">
        <v>1</v>
      </c>
      <c r="B252" s="120"/>
      <c r="C252" s="4"/>
      <c r="D252" s="12"/>
      <c r="E252" s="12"/>
      <c r="F252" s="12"/>
      <c r="G252" s="91"/>
      <c r="H252" s="106"/>
      <c r="I252" s="83"/>
      <c r="J252" s="83"/>
    </row>
    <row r="253" spans="1:10" ht="12.75" customHeight="1" x14ac:dyDescent="0.25">
      <c r="A253" s="88" t="s">
        <v>2</v>
      </c>
      <c r="B253" s="89"/>
      <c r="C253" s="4"/>
      <c r="D253" s="12"/>
      <c r="E253" s="12"/>
      <c r="F253" s="12"/>
      <c r="G253" s="91"/>
      <c r="H253" s="106"/>
      <c r="I253" s="83"/>
      <c r="J253" s="83"/>
    </row>
    <row r="254" spans="1:10" ht="12.75" customHeight="1" x14ac:dyDescent="0.25">
      <c r="A254" s="88" t="s">
        <v>33</v>
      </c>
      <c r="B254" s="89"/>
      <c r="C254" s="4"/>
      <c r="D254" s="12"/>
      <c r="E254" s="12"/>
      <c r="F254" s="12"/>
      <c r="G254" s="91"/>
      <c r="H254" s="106"/>
      <c r="I254" s="83"/>
      <c r="J254" s="83"/>
    </row>
    <row r="255" spans="1:10" ht="12.75" customHeight="1" x14ac:dyDescent="0.25">
      <c r="A255" s="88" t="s">
        <v>32</v>
      </c>
      <c r="B255" s="89"/>
      <c r="C255" s="4"/>
      <c r="D255" s="12"/>
      <c r="E255" s="12"/>
      <c r="F255" s="12"/>
      <c r="G255" s="91"/>
      <c r="H255" s="106"/>
      <c r="I255" s="83"/>
      <c r="J255" s="83"/>
    </row>
    <row r="256" spans="1:10" ht="94.95" customHeight="1" x14ac:dyDescent="0.25">
      <c r="A256" s="66" t="s">
        <v>71</v>
      </c>
      <c r="B256" s="4" t="s">
        <v>119</v>
      </c>
      <c r="C256" s="4"/>
      <c r="D256" s="12"/>
      <c r="E256" s="12"/>
      <c r="F256" s="12"/>
      <c r="G256" s="85" t="s">
        <v>243</v>
      </c>
      <c r="H256" s="85" t="s">
        <v>57</v>
      </c>
      <c r="I256" s="82" t="s">
        <v>279</v>
      </c>
      <c r="J256" s="82" t="s">
        <v>280</v>
      </c>
    </row>
    <row r="257" spans="1:11" ht="12.75" customHeight="1" x14ac:dyDescent="0.25">
      <c r="A257" s="88" t="s">
        <v>4</v>
      </c>
      <c r="B257" s="89"/>
      <c r="C257" s="4">
        <f>SUM(C258:C263)</f>
        <v>1281.3400000000001</v>
      </c>
      <c r="D257" s="12">
        <f>SUM(D258:D263)</f>
        <v>521.34</v>
      </c>
      <c r="E257" s="12">
        <f>SUM(E258:E263)</f>
        <v>380</v>
      </c>
      <c r="F257" s="12">
        <f>SUM(F258:F263)</f>
        <v>3920.3</v>
      </c>
      <c r="G257" s="86"/>
      <c r="H257" s="86"/>
      <c r="I257" s="83"/>
      <c r="J257" s="83"/>
    </row>
    <row r="258" spans="1:11" ht="12.75" customHeight="1" x14ac:dyDescent="0.25">
      <c r="A258" s="88" t="s">
        <v>6</v>
      </c>
      <c r="B258" s="89"/>
      <c r="C258" s="5"/>
      <c r="D258" s="13"/>
      <c r="E258" s="12"/>
      <c r="F258" s="12">
        <v>3540.3</v>
      </c>
      <c r="G258" s="86"/>
      <c r="H258" s="86"/>
      <c r="I258" s="83"/>
      <c r="J258" s="83"/>
    </row>
    <row r="259" spans="1:11" s="6" customFormat="1" ht="12.75" customHeight="1" x14ac:dyDescent="0.25">
      <c r="A259" s="88" t="s">
        <v>0</v>
      </c>
      <c r="B259" s="89"/>
      <c r="C259" s="4">
        <f>SUM(D259:F259)</f>
        <v>1281.3400000000001</v>
      </c>
      <c r="D259" s="12">
        <v>521.34</v>
      </c>
      <c r="E259" s="12">
        <v>380</v>
      </c>
      <c r="F259" s="12">
        <v>380</v>
      </c>
      <c r="G259" s="86"/>
      <c r="H259" s="86"/>
      <c r="I259" s="83"/>
      <c r="J259" s="83"/>
    </row>
    <row r="260" spans="1:11" ht="12.75" customHeight="1" x14ac:dyDescent="0.25">
      <c r="A260" s="88" t="s">
        <v>1</v>
      </c>
      <c r="B260" s="89"/>
      <c r="C260" s="8"/>
      <c r="D260" s="15"/>
      <c r="E260" s="12"/>
      <c r="F260" s="12"/>
      <c r="G260" s="86"/>
      <c r="H260" s="86"/>
      <c r="I260" s="83"/>
      <c r="J260" s="83"/>
    </row>
    <row r="261" spans="1:11" ht="12.75" customHeight="1" x14ac:dyDescent="0.25">
      <c r="A261" s="88" t="s">
        <v>2</v>
      </c>
      <c r="B261" s="89"/>
      <c r="C261" s="4"/>
      <c r="D261" s="12"/>
      <c r="E261" s="12"/>
      <c r="F261" s="12"/>
      <c r="G261" s="86"/>
      <c r="H261" s="86"/>
      <c r="I261" s="83"/>
      <c r="J261" s="83"/>
    </row>
    <row r="262" spans="1:11" ht="12.75" customHeight="1" x14ac:dyDescent="0.25">
      <c r="A262" s="88" t="s">
        <v>33</v>
      </c>
      <c r="B262" s="89"/>
      <c r="C262" s="4"/>
      <c r="D262" s="12"/>
      <c r="E262" s="12"/>
      <c r="F262" s="12"/>
      <c r="G262" s="86"/>
      <c r="H262" s="86"/>
      <c r="I262" s="83"/>
      <c r="J262" s="83"/>
    </row>
    <row r="263" spans="1:11" ht="12.75" customHeight="1" x14ac:dyDescent="0.25">
      <c r="A263" s="88" t="s">
        <v>32</v>
      </c>
      <c r="B263" s="89"/>
      <c r="C263" s="4"/>
      <c r="D263" s="12"/>
      <c r="E263" s="12"/>
      <c r="F263" s="12"/>
      <c r="G263" s="87"/>
      <c r="H263" s="87"/>
      <c r="I263" s="83"/>
      <c r="J263" s="83"/>
    </row>
    <row r="264" spans="1:11" s="6" customFormat="1" ht="39.6" customHeight="1" x14ac:dyDescent="0.25">
      <c r="A264" s="66" t="s">
        <v>72</v>
      </c>
      <c r="B264" s="4" t="s">
        <v>176</v>
      </c>
      <c r="C264" s="4"/>
      <c r="D264" s="12"/>
      <c r="E264" s="12"/>
      <c r="F264" s="12"/>
      <c r="G264" s="85" t="s">
        <v>243</v>
      </c>
      <c r="H264" s="85" t="s">
        <v>128</v>
      </c>
      <c r="I264" s="82" t="s">
        <v>279</v>
      </c>
      <c r="J264" s="82" t="s">
        <v>280</v>
      </c>
    </row>
    <row r="265" spans="1:11" s="6" customFormat="1" ht="12.75" customHeight="1" x14ac:dyDescent="0.25">
      <c r="A265" s="120" t="s">
        <v>4</v>
      </c>
      <c r="B265" s="120"/>
      <c r="C265" s="4">
        <f>SUM(C266:C271)</f>
        <v>118</v>
      </c>
      <c r="D265" s="12">
        <f>SUM(D266:D271)</f>
        <v>118</v>
      </c>
      <c r="E265" s="12">
        <f>SUM(E266:E271)</f>
        <v>0</v>
      </c>
      <c r="F265" s="12">
        <f>SUM(F266:F271)</f>
        <v>0</v>
      </c>
      <c r="G265" s="86"/>
      <c r="H265" s="86"/>
      <c r="I265" s="83"/>
      <c r="J265" s="83"/>
    </row>
    <row r="266" spans="1:11" s="6" customFormat="1" ht="12.75" customHeight="1" x14ac:dyDescent="0.25">
      <c r="A266" s="120" t="s">
        <v>6</v>
      </c>
      <c r="B266" s="120"/>
      <c r="C266" s="4"/>
      <c r="D266" s="12"/>
      <c r="E266" s="12"/>
      <c r="F266" s="12"/>
      <c r="G266" s="86"/>
      <c r="H266" s="86"/>
      <c r="I266" s="83"/>
      <c r="J266" s="83"/>
    </row>
    <row r="267" spans="1:11" s="6" customFormat="1" ht="12.75" customHeight="1" x14ac:dyDescent="0.25">
      <c r="A267" s="120" t="s">
        <v>0</v>
      </c>
      <c r="B267" s="120"/>
      <c r="C267" s="4">
        <f>SUM(D267:F267)</f>
        <v>118</v>
      </c>
      <c r="D267" s="12">
        <v>118</v>
      </c>
      <c r="E267" s="12">
        <v>0</v>
      </c>
      <c r="F267" s="12">
        <v>0</v>
      </c>
      <c r="G267" s="86"/>
      <c r="H267" s="86"/>
      <c r="I267" s="83"/>
      <c r="J267" s="83"/>
    </row>
    <row r="268" spans="1:11" s="6" customFormat="1" ht="12.75" customHeight="1" x14ac:dyDescent="0.25">
      <c r="A268" s="120" t="s">
        <v>1</v>
      </c>
      <c r="B268" s="120"/>
      <c r="C268" s="4"/>
      <c r="D268" s="12"/>
      <c r="E268" s="12"/>
      <c r="F268" s="12"/>
      <c r="G268" s="86"/>
      <c r="H268" s="86"/>
      <c r="I268" s="83"/>
      <c r="J268" s="83"/>
    </row>
    <row r="269" spans="1:11" s="6" customFormat="1" ht="12.75" customHeight="1" x14ac:dyDescent="0.25">
      <c r="A269" s="120" t="s">
        <v>2</v>
      </c>
      <c r="B269" s="120"/>
      <c r="C269" s="4"/>
      <c r="D269" s="12"/>
      <c r="E269" s="12"/>
      <c r="F269" s="12"/>
      <c r="G269" s="86"/>
      <c r="H269" s="86"/>
      <c r="I269" s="83"/>
      <c r="J269" s="83"/>
    </row>
    <row r="270" spans="1:11" s="9" customFormat="1" ht="12.75" customHeight="1" x14ac:dyDescent="0.25">
      <c r="A270" s="120" t="s">
        <v>33</v>
      </c>
      <c r="B270" s="128"/>
      <c r="C270" s="4"/>
      <c r="D270" s="12"/>
      <c r="E270" s="12"/>
      <c r="F270" s="12"/>
      <c r="G270" s="86"/>
      <c r="H270" s="86"/>
      <c r="I270" s="83"/>
      <c r="J270" s="83"/>
      <c r="K270" s="6"/>
    </row>
    <row r="271" spans="1:11" s="6" customFormat="1" ht="12.75" customHeight="1" x14ac:dyDescent="0.25">
      <c r="A271" s="120" t="s">
        <v>32</v>
      </c>
      <c r="B271" s="120"/>
      <c r="C271" s="4"/>
      <c r="D271" s="12"/>
      <c r="E271" s="12"/>
      <c r="F271" s="12"/>
      <c r="G271" s="87"/>
      <c r="H271" s="87"/>
      <c r="I271" s="83"/>
      <c r="J271" s="83"/>
    </row>
    <row r="272" spans="1:11" s="6" customFormat="1" ht="48" customHeight="1" x14ac:dyDescent="0.25">
      <c r="A272" s="66" t="s">
        <v>73</v>
      </c>
      <c r="B272" s="4" t="s">
        <v>177</v>
      </c>
      <c r="C272" s="4"/>
      <c r="D272" s="12"/>
      <c r="E272" s="12"/>
      <c r="F272" s="12"/>
      <c r="G272" s="85" t="s">
        <v>243</v>
      </c>
      <c r="H272" s="105" t="s">
        <v>178</v>
      </c>
      <c r="I272" s="82" t="s">
        <v>279</v>
      </c>
      <c r="J272" s="82" t="s">
        <v>280</v>
      </c>
    </row>
    <row r="273" spans="1:11" s="6" customFormat="1" ht="12.75" customHeight="1" x14ac:dyDescent="0.25">
      <c r="A273" s="120" t="s">
        <v>4</v>
      </c>
      <c r="B273" s="120"/>
      <c r="C273" s="4">
        <f>SUM(C274:C279)</f>
        <v>0</v>
      </c>
      <c r="D273" s="12">
        <f>SUM(D274:D279)</f>
        <v>0</v>
      </c>
      <c r="E273" s="12">
        <f>SUM(E274:E279)</f>
        <v>0</v>
      </c>
      <c r="F273" s="12">
        <f>SUM(F274:F279)</f>
        <v>0</v>
      </c>
      <c r="G273" s="86"/>
      <c r="H273" s="105"/>
      <c r="I273" s="83"/>
      <c r="J273" s="83"/>
    </row>
    <row r="274" spans="1:11" s="6" customFormat="1" ht="12.75" customHeight="1" x14ac:dyDescent="0.25">
      <c r="A274" s="120" t="s">
        <v>6</v>
      </c>
      <c r="B274" s="120"/>
      <c r="C274" s="4"/>
      <c r="D274" s="12"/>
      <c r="E274" s="12"/>
      <c r="F274" s="12"/>
      <c r="G274" s="86"/>
      <c r="H274" s="105"/>
      <c r="I274" s="83"/>
      <c r="J274" s="83"/>
    </row>
    <row r="275" spans="1:11" s="6" customFormat="1" ht="12.75" customHeight="1" x14ac:dyDescent="0.25">
      <c r="A275" s="120" t="s">
        <v>0</v>
      </c>
      <c r="B275" s="120"/>
      <c r="C275" s="4">
        <f>SUM(D275:F275)</f>
        <v>0</v>
      </c>
      <c r="D275" s="12">
        <v>0</v>
      </c>
      <c r="E275" s="12">
        <v>0</v>
      </c>
      <c r="F275" s="12">
        <v>0</v>
      </c>
      <c r="G275" s="86"/>
      <c r="H275" s="105"/>
      <c r="I275" s="83"/>
      <c r="J275" s="83"/>
    </row>
    <row r="276" spans="1:11" s="6" customFormat="1" ht="12.75" customHeight="1" x14ac:dyDescent="0.25">
      <c r="A276" s="120" t="s">
        <v>1</v>
      </c>
      <c r="B276" s="120"/>
      <c r="C276" s="4"/>
      <c r="D276" s="12"/>
      <c r="E276" s="12"/>
      <c r="F276" s="12"/>
      <c r="G276" s="86"/>
      <c r="H276" s="105"/>
      <c r="I276" s="83"/>
      <c r="J276" s="83"/>
    </row>
    <row r="277" spans="1:11" s="6" customFormat="1" ht="12.75" customHeight="1" x14ac:dyDescent="0.25">
      <c r="A277" s="120" t="s">
        <v>2</v>
      </c>
      <c r="B277" s="120"/>
      <c r="C277" s="4"/>
      <c r="D277" s="12"/>
      <c r="E277" s="12"/>
      <c r="F277" s="12"/>
      <c r="G277" s="86"/>
      <c r="H277" s="105"/>
      <c r="I277" s="83"/>
      <c r="J277" s="83"/>
    </row>
    <row r="278" spans="1:11" s="9" customFormat="1" ht="12.75" customHeight="1" x14ac:dyDescent="0.25">
      <c r="A278" s="120" t="s">
        <v>33</v>
      </c>
      <c r="B278" s="128"/>
      <c r="C278" s="4"/>
      <c r="D278" s="12"/>
      <c r="E278" s="12"/>
      <c r="F278" s="12"/>
      <c r="G278" s="86"/>
      <c r="H278" s="105"/>
      <c r="I278" s="83"/>
      <c r="J278" s="83"/>
      <c r="K278" s="6"/>
    </row>
    <row r="279" spans="1:11" s="6" customFormat="1" ht="12.75" customHeight="1" x14ac:dyDescent="0.25">
      <c r="A279" s="120" t="s">
        <v>32</v>
      </c>
      <c r="B279" s="120"/>
      <c r="C279" s="4"/>
      <c r="D279" s="12"/>
      <c r="E279" s="12"/>
      <c r="F279" s="12"/>
      <c r="G279" s="87"/>
      <c r="H279" s="105"/>
      <c r="I279" s="83"/>
      <c r="J279" s="83"/>
    </row>
    <row r="280" spans="1:11" ht="57" customHeight="1" x14ac:dyDescent="0.25">
      <c r="A280" s="66" t="s">
        <v>75</v>
      </c>
      <c r="B280" s="4" t="s">
        <v>152</v>
      </c>
      <c r="C280" s="4"/>
      <c r="D280" s="12"/>
      <c r="E280" s="12"/>
      <c r="F280" s="12"/>
      <c r="G280" s="105" t="s">
        <v>243</v>
      </c>
      <c r="H280" s="105" t="s">
        <v>179</v>
      </c>
      <c r="I280" s="82" t="s">
        <v>279</v>
      </c>
      <c r="J280" s="82" t="s">
        <v>280</v>
      </c>
    </row>
    <row r="281" spans="1:11" ht="14.25" customHeight="1" x14ac:dyDescent="0.25">
      <c r="A281" s="120" t="s">
        <v>4</v>
      </c>
      <c r="B281" s="120"/>
      <c r="C281" s="4">
        <f>SUM(C282:C287)</f>
        <v>100</v>
      </c>
      <c r="D281" s="12">
        <f>SUM(D282:D287)</f>
        <v>100</v>
      </c>
      <c r="E281" s="12">
        <f>SUM(E282:E287)</f>
        <v>0</v>
      </c>
      <c r="F281" s="12">
        <f>SUM(F282:F287)</f>
        <v>0</v>
      </c>
      <c r="G281" s="105"/>
      <c r="H281" s="105"/>
      <c r="I281" s="83"/>
      <c r="J281" s="83"/>
    </row>
    <row r="282" spans="1:11" ht="14.25" customHeight="1" x14ac:dyDescent="0.25">
      <c r="A282" s="120" t="s">
        <v>6</v>
      </c>
      <c r="B282" s="120"/>
      <c r="C282" s="4"/>
      <c r="D282" s="12"/>
      <c r="E282" s="12"/>
      <c r="F282" s="12"/>
      <c r="G282" s="105"/>
      <c r="H282" s="105"/>
      <c r="I282" s="83"/>
      <c r="J282" s="83"/>
    </row>
    <row r="283" spans="1:11" s="6" customFormat="1" ht="14.25" customHeight="1" x14ac:dyDescent="0.25">
      <c r="A283" s="120" t="s">
        <v>0</v>
      </c>
      <c r="B283" s="120"/>
      <c r="C283" s="4">
        <f>SUM(D283:F283)</f>
        <v>100</v>
      </c>
      <c r="D283" s="12">
        <v>100</v>
      </c>
      <c r="E283" s="12">
        <v>0</v>
      </c>
      <c r="F283" s="12">
        <v>0</v>
      </c>
      <c r="G283" s="105"/>
      <c r="H283" s="105"/>
      <c r="I283" s="83"/>
      <c r="J283" s="83"/>
    </row>
    <row r="284" spans="1:11" ht="14.25" customHeight="1" x14ac:dyDescent="0.25">
      <c r="A284" s="120" t="s">
        <v>1</v>
      </c>
      <c r="B284" s="120"/>
      <c r="C284" s="4"/>
      <c r="D284" s="12"/>
      <c r="E284" s="12"/>
      <c r="F284" s="12"/>
      <c r="G284" s="105"/>
      <c r="H284" s="105"/>
      <c r="I284" s="83"/>
      <c r="J284" s="83"/>
    </row>
    <row r="285" spans="1:11" ht="14.25" customHeight="1" x14ac:dyDescent="0.25">
      <c r="A285" s="120" t="s">
        <v>2</v>
      </c>
      <c r="B285" s="120"/>
      <c r="C285" s="4"/>
      <c r="D285" s="12"/>
      <c r="E285" s="12"/>
      <c r="F285" s="12"/>
      <c r="G285" s="105"/>
      <c r="H285" s="105"/>
      <c r="I285" s="83"/>
      <c r="J285" s="83"/>
    </row>
    <row r="286" spans="1:11" s="2" customFormat="1" ht="14.25" customHeight="1" x14ac:dyDescent="0.25">
      <c r="A286" s="120" t="s">
        <v>33</v>
      </c>
      <c r="B286" s="128"/>
      <c r="C286" s="4"/>
      <c r="D286" s="12"/>
      <c r="E286" s="12"/>
      <c r="F286" s="12"/>
      <c r="G286" s="105"/>
      <c r="H286" s="105"/>
      <c r="I286" s="83"/>
      <c r="J286" s="83"/>
      <c r="K286" s="1"/>
    </row>
    <row r="287" spans="1:11" ht="14.25" customHeight="1" x14ac:dyDescent="0.25">
      <c r="A287" s="120" t="s">
        <v>32</v>
      </c>
      <c r="B287" s="120"/>
      <c r="C287" s="4"/>
      <c r="D287" s="12"/>
      <c r="E287" s="12"/>
      <c r="F287" s="12"/>
      <c r="G287" s="105"/>
      <c r="H287" s="105"/>
      <c r="I287" s="83"/>
      <c r="J287" s="83"/>
    </row>
    <row r="288" spans="1:11" s="6" customFormat="1" ht="60" customHeight="1" x14ac:dyDescent="0.25">
      <c r="A288" s="66" t="s">
        <v>115</v>
      </c>
      <c r="B288" s="4" t="s">
        <v>301</v>
      </c>
      <c r="C288" s="4"/>
      <c r="D288" s="12"/>
      <c r="E288" s="12"/>
      <c r="F288" s="12"/>
      <c r="G288" s="85" t="s">
        <v>243</v>
      </c>
      <c r="H288" s="85" t="s">
        <v>127</v>
      </c>
      <c r="I288" s="82" t="s">
        <v>279</v>
      </c>
      <c r="J288" s="82" t="s">
        <v>280</v>
      </c>
    </row>
    <row r="289" spans="1:11" s="6" customFormat="1" ht="13.5" customHeight="1" x14ac:dyDescent="0.25">
      <c r="A289" s="120" t="s">
        <v>4</v>
      </c>
      <c r="B289" s="120"/>
      <c r="C289" s="4">
        <f>SUM(C290:C295)</f>
        <v>250</v>
      </c>
      <c r="D289" s="12">
        <f>SUM(D290:D295)</f>
        <v>250</v>
      </c>
      <c r="E289" s="12">
        <f>SUM(E290:E295)</f>
        <v>0</v>
      </c>
      <c r="F289" s="12">
        <f>SUM(F290:F295)</f>
        <v>0</v>
      </c>
      <c r="G289" s="86"/>
      <c r="H289" s="86"/>
      <c r="I289" s="83"/>
      <c r="J289" s="83"/>
    </row>
    <row r="290" spans="1:11" s="6" customFormat="1" ht="13.5" customHeight="1" x14ac:dyDescent="0.25">
      <c r="A290" s="120" t="s">
        <v>6</v>
      </c>
      <c r="B290" s="120"/>
      <c r="C290" s="4"/>
      <c r="D290" s="12"/>
      <c r="E290" s="12"/>
      <c r="F290" s="12"/>
      <c r="G290" s="86"/>
      <c r="H290" s="86"/>
      <c r="I290" s="83"/>
      <c r="J290" s="83"/>
    </row>
    <row r="291" spans="1:11" s="6" customFormat="1" ht="13.5" customHeight="1" x14ac:dyDescent="0.25">
      <c r="A291" s="120" t="s">
        <v>0</v>
      </c>
      <c r="B291" s="120"/>
      <c r="C291" s="4">
        <f>SUM(D291:F291)</f>
        <v>250</v>
      </c>
      <c r="D291" s="12">
        <v>250</v>
      </c>
      <c r="E291" s="12">
        <v>0</v>
      </c>
      <c r="F291" s="12">
        <v>0</v>
      </c>
      <c r="G291" s="86"/>
      <c r="H291" s="86"/>
      <c r="I291" s="83"/>
      <c r="J291" s="83"/>
    </row>
    <row r="292" spans="1:11" s="6" customFormat="1" ht="13.5" customHeight="1" x14ac:dyDescent="0.25">
      <c r="A292" s="120" t="s">
        <v>1</v>
      </c>
      <c r="B292" s="120"/>
      <c r="C292" s="4"/>
      <c r="D292" s="12"/>
      <c r="E292" s="12"/>
      <c r="F292" s="12"/>
      <c r="G292" s="86"/>
      <c r="H292" s="86"/>
      <c r="I292" s="83"/>
      <c r="J292" s="83"/>
    </row>
    <row r="293" spans="1:11" s="6" customFormat="1" ht="13.5" customHeight="1" x14ac:dyDescent="0.25">
      <c r="A293" s="120" t="s">
        <v>2</v>
      </c>
      <c r="B293" s="120"/>
      <c r="C293" s="4"/>
      <c r="D293" s="12"/>
      <c r="E293" s="12"/>
      <c r="F293" s="12"/>
      <c r="G293" s="86"/>
      <c r="H293" s="86"/>
      <c r="I293" s="83"/>
      <c r="J293" s="83"/>
    </row>
    <row r="294" spans="1:11" s="9" customFormat="1" ht="13.5" customHeight="1" x14ac:dyDescent="0.25">
      <c r="A294" s="120" t="s">
        <v>33</v>
      </c>
      <c r="B294" s="128"/>
      <c r="C294" s="4"/>
      <c r="D294" s="12"/>
      <c r="E294" s="12"/>
      <c r="F294" s="12"/>
      <c r="G294" s="86"/>
      <c r="H294" s="86"/>
      <c r="I294" s="83"/>
      <c r="J294" s="83"/>
      <c r="K294" s="6"/>
    </row>
    <row r="295" spans="1:11" s="6" customFormat="1" ht="13.5" customHeight="1" x14ac:dyDescent="0.25">
      <c r="A295" s="120" t="s">
        <v>32</v>
      </c>
      <c r="B295" s="120"/>
      <c r="C295" s="4"/>
      <c r="D295" s="12"/>
      <c r="E295" s="12"/>
      <c r="F295" s="12"/>
      <c r="G295" s="87"/>
      <c r="H295" s="87"/>
      <c r="I295" s="83"/>
      <c r="J295" s="83"/>
    </row>
    <row r="296" spans="1:11" s="6" customFormat="1" ht="82.5" customHeight="1" x14ac:dyDescent="0.25">
      <c r="A296" s="66" t="s">
        <v>74</v>
      </c>
      <c r="B296" s="4" t="s">
        <v>147</v>
      </c>
      <c r="C296" s="4"/>
      <c r="D296" s="12"/>
      <c r="E296" s="12"/>
      <c r="F296" s="12"/>
      <c r="G296" s="79" t="s">
        <v>216</v>
      </c>
      <c r="H296" s="79" t="s">
        <v>238</v>
      </c>
      <c r="I296" s="82" t="s">
        <v>278</v>
      </c>
      <c r="J296" s="82" t="s">
        <v>277</v>
      </c>
    </row>
    <row r="297" spans="1:11" s="9" customFormat="1" ht="14.25" customHeight="1" x14ac:dyDescent="0.25">
      <c r="A297" s="120" t="s">
        <v>4</v>
      </c>
      <c r="B297" s="120"/>
      <c r="C297" s="4">
        <f>SUM(C305,C313,C321,C329,C337,C345,C353)</f>
        <v>2805.61</v>
      </c>
      <c r="D297" s="4">
        <f>SUM(D305,D313,D321,D329,D337,D345,D353,D361)</f>
        <v>1245.6100000000001</v>
      </c>
      <c r="E297" s="4">
        <f t="shared" ref="E297:F297" si="5">SUM(E305,E313,E321,E329,E337,E345,E353,E361)</f>
        <v>780</v>
      </c>
      <c r="F297" s="4">
        <f t="shared" si="5"/>
        <v>780</v>
      </c>
      <c r="G297" s="80"/>
      <c r="H297" s="80"/>
      <c r="I297" s="83"/>
      <c r="J297" s="83"/>
      <c r="K297" s="6"/>
    </row>
    <row r="298" spans="1:11" s="9" customFormat="1" ht="14.25" customHeight="1" x14ac:dyDescent="0.25">
      <c r="A298" s="120" t="s">
        <v>6</v>
      </c>
      <c r="B298" s="120"/>
      <c r="C298" s="4"/>
      <c r="D298" s="4"/>
      <c r="E298" s="4"/>
      <c r="F298" s="4"/>
      <c r="G298" s="80"/>
      <c r="H298" s="80"/>
      <c r="I298" s="83"/>
      <c r="J298" s="83"/>
      <c r="K298" s="6"/>
    </row>
    <row r="299" spans="1:11" s="9" customFormat="1" ht="14.25" customHeight="1" x14ac:dyDescent="0.25">
      <c r="A299" s="120" t="s">
        <v>0</v>
      </c>
      <c r="B299" s="120"/>
      <c r="C299" s="4">
        <f>SUM(C307,C315,C323,C331,C339,C347,C355)</f>
        <v>2805.61</v>
      </c>
      <c r="D299" s="4">
        <f>SUM(D307,D315,D323,D331,D339,D347,D355,D363)</f>
        <v>1245.6100000000001</v>
      </c>
      <c r="E299" s="4">
        <f t="shared" ref="E299:F299" si="6">SUM(E307,E315,E323,E331,E339,E347,E355,E363)</f>
        <v>780</v>
      </c>
      <c r="F299" s="4">
        <f t="shared" si="6"/>
        <v>780</v>
      </c>
      <c r="G299" s="80"/>
      <c r="H299" s="80"/>
      <c r="I299" s="83"/>
      <c r="J299" s="83"/>
      <c r="K299" s="6"/>
    </row>
    <row r="300" spans="1:11" s="9" customFormat="1" ht="14.25" customHeight="1" x14ac:dyDescent="0.25">
      <c r="A300" s="120" t="s">
        <v>1</v>
      </c>
      <c r="B300" s="120"/>
      <c r="C300" s="4"/>
      <c r="D300" s="4"/>
      <c r="E300" s="4"/>
      <c r="F300" s="4"/>
      <c r="G300" s="80"/>
      <c r="H300" s="80"/>
      <c r="I300" s="83"/>
      <c r="J300" s="83"/>
      <c r="K300" s="6"/>
    </row>
    <row r="301" spans="1:11" s="9" customFormat="1" ht="14.25" customHeight="1" x14ac:dyDescent="0.25">
      <c r="A301" s="120" t="s">
        <v>2</v>
      </c>
      <c r="B301" s="120"/>
      <c r="C301" s="4"/>
      <c r="D301" s="4"/>
      <c r="E301" s="4"/>
      <c r="F301" s="4"/>
      <c r="G301" s="81"/>
      <c r="H301" s="81"/>
      <c r="I301" s="84"/>
      <c r="J301" s="84"/>
      <c r="K301" s="6"/>
    </row>
    <row r="302" spans="1:11" s="9" customFormat="1" ht="14.25" customHeight="1" x14ac:dyDescent="0.25">
      <c r="A302" s="120" t="s">
        <v>33</v>
      </c>
      <c r="B302" s="128"/>
      <c r="C302" s="4"/>
      <c r="D302" s="4"/>
      <c r="E302" s="4"/>
      <c r="F302" s="4"/>
      <c r="G302" s="45"/>
      <c r="H302" s="46"/>
      <c r="I302" s="82"/>
      <c r="J302" s="82"/>
      <c r="K302" s="6"/>
    </row>
    <row r="303" spans="1:11" s="6" customFormat="1" ht="14.25" customHeight="1" x14ac:dyDescent="0.25">
      <c r="A303" s="120" t="s">
        <v>32</v>
      </c>
      <c r="B303" s="120"/>
      <c r="C303" s="4"/>
      <c r="D303" s="4"/>
      <c r="E303" s="4"/>
      <c r="F303" s="4"/>
      <c r="G303" s="47"/>
      <c r="H303" s="48"/>
      <c r="I303" s="84"/>
      <c r="J303" s="84"/>
    </row>
    <row r="304" spans="1:11" s="6" customFormat="1" ht="56.4" customHeight="1" x14ac:dyDescent="0.25">
      <c r="A304" s="66" t="s">
        <v>76</v>
      </c>
      <c r="B304" s="4" t="s">
        <v>180</v>
      </c>
      <c r="C304" s="4"/>
      <c r="D304" s="12"/>
      <c r="E304" s="12"/>
      <c r="F304" s="12"/>
      <c r="G304" s="85" t="s">
        <v>243</v>
      </c>
      <c r="H304" s="105" t="s">
        <v>135</v>
      </c>
      <c r="I304" s="82" t="s">
        <v>279</v>
      </c>
      <c r="J304" s="82" t="s">
        <v>280</v>
      </c>
    </row>
    <row r="305" spans="1:11" s="6" customFormat="1" ht="15.75" customHeight="1" x14ac:dyDescent="0.25">
      <c r="A305" s="120" t="s">
        <v>4</v>
      </c>
      <c r="B305" s="120"/>
      <c r="C305" s="4">
        <f>SUM(C306:C311)</f>
        <v>1065</v>
      </c>
      <c r="D305" s="12">
        <f>SUM(D306:D311)</f>
        <v>255</v>
      </c>
      <c r="E305" s="12">
        <f>SUM(E306:E311)</f>
        <v>405</v>
      </c>
      <c r="F305" s="12">
        <f>SUM(F306:F311)</f>
        <v>405</v>
      </c>
      <c r="G305" s="86"/>
      <c r="H305" s="105"/>
      <c r="I305" s="83"/>
      <c r="J305" s="83"/>
    </row>
    <row r="306" spans="1:11" s="6" customFormat="1" ht="15.75" customHeight="1" x14ac:dyDescent="0.25">
      <c r="A306" s="120" t="s">
        <v>6</v>
      </c>
      <c r="B306" s="120"/>
      <c r="C306" s="4"/>
      <c r="D306" s="12"/>
      <c r="E306" s="12"/>
      <c r="F306" s="12"/>
      <c r="G306" s="86"/>
      <c r="H306" s="105"/>
      <c r="I306" s="83"/>
      <c r="J306" s="83"/>
    </row>
    <row r="307" spans="1:11" s="6" customFormat="1" ht="15.75" customHeight="1" x14ac:dyDescent="0.25">
      <c r="A307" s="120" t="s">
        <v>0</v>
      </c>
      <c r="B307" s="120"/>
      <c r="C307" s="4">
        <f>SUM(D307:F307)</f>
        <v>1065</v>
      </c>
      <c r="D307" s="12">
        <v>255</v>
      </c>
      <c r="E307" s="12">
        <v>405</v>
      </c>
      <c r="F307" s="12">
        <v>405</v>
      </c>
      <c r="G307" s="86"/>
      <c r="H307" s="105"/>
      <c r="I307" s="83"/>
      <c r="J307" s="83"/>
    </row>
    <row r="308" spans="1:11" s="6" customFormat="1" ht="15.75" customHeight="1" x14ac:dyDescent="0.25">
      <c r="A308" s="120" t="s">
        <v>1</v>
      </c>
      <c r="B308" s="120"/>
      <c r="C308" s="4"/>
      <c r="D308" s="12"/>
      <c r="E308" s="12"/>
      <c r="F308" s="12"/>
      <c r="G308" s="86"/>
      <c r="H308" s="105"/>
      <c r="I308" s="83"/>
      <c r="J308" s="83"/>
    </row>
    <row r="309" spans="1:11" s="6" customFormat="1" ht="15.75" customHeight="1" x14ac:dyDescent="0.25">
      <c r="A309" s="120" t="s">
        <v>2</v>
      </c>
      <c r="B309" s="120"/>
      <c r="C309" s="4"/>
      <c r="D309" s="12"/>
      <c r="E309" s="12"/>
      <c r="F309" s="12"/>
      <c r="G309" s="86"/>
      <c r="H309" s="105"/>
      <c r="I309" s="83"/>
      <c r="J309" s="83"/>
    </row>
    <row r="310" spans="1:11" s="9" customFormat="1" ht="15.75" customHeight="1" x14ac:dyDescent="0.25">
      <c r="A310" s="120" t="s">
        <v>33</v>
      </c>
      <c r="B310" s="128"/>
      <c r="C310" s="4"/>
      <c r="D310" s="12"/>
      <c r="E310" s="12"/>
      <c r="F310" s="12"/>
      <c r="G310" s="86"/>
      <c r="H310" s="105"/>
      <c r="I310" s="83"/>
      <c r="J310" s="83"/>
      <c r="K310" s="6"/>
    </row>
    <row r="311" spans="1:11" s="6" customFormat="1" ht="15.75" customHeight="1" x14ac:dyDescent="0.25">
      <c r="A311" s="120" t="s">
        <v>32</v>
      </c>
      <c r="B311" s="120"/>
      <c r="C311" s="4"/>
      <c r="D311" s="12"/>
      <c r="E311" s="12"/>
      <c r="F311" s="12"/>
      <c r="G311" s="87"/>
      <c r="H311" s="105"/>
      <c r="I311" s="83"/>
      <c r="J311" s="83"/>
    </row>
    <row r="312" spans="1:11" s="6" customFormat="1" ht="70.5" customHeight="1" x14ac:dyDescent="0.25">
      <c r="A312" s="66" t="s">
        <v>43</v>
      </c>
      <c r="B312" s="4" t="s">
        <v>181</v>
      </c>
      <c r="C312" s="4"/>
      <c r="D312" s="12"/>
      <c r="E312" s="12"/>
      <c r="F312" s="12"/>
      <c r="G312" s="85" t="s">
        <v>243</v>
      </c>
      <c r="H312" s="105" t="s">
        <v>136</v>
      </c>
      <c r="I312" s="82" t="s">
        <v>279</v>
      </c>
      <c r="J312" s="82" t="s">
        <v>280</v>
      </c>
    </row>
    <row r="313" spans="1:11" s="6" customFormat="1" ht="15.75" customHeight="1" x14ac:dyDescent="0.25">
      <c r="A313" s="120" t="s">
        <v>4</v>
      </c>
      <c r="B313" s="120"/>
      <c r="C313" s="4">
        <f>SUM(C314:C319)</f>
        <v>0</v>
      </c>
      <c r="D313" s="12">
        <f>SUM(D314:D319)</f>
        <v>0</v>
      </c>
      <c r="E313" s="12">
        <f>SUM(E314:E319)</f>
        <v>0</v>
      </c>
      <c r="F313" s="12">
        <f>SUM(F314:F319)</f>
        <v>0</v>
      </c>
      <c r="G313" s="86"/>
      <c r="H313" s="105"/>
      <c r="I313" s="83"/>
      <c r="J313" s="83"/>
    </row>
    <row r="314" spans="1:11" s="6" customFormat="1" ht="15.75" customHeight="1" x14ac:dyDescent="0.25">
      <c r="A314" s="120" t="s">
        <v>6</v>
      </c>
      <c r="B314" s="120"/>
      <c r="C314" s="4"/>
      <c r="D314" s="12"/>
      <c r="E314" s="12"/>
      <c r="F314" s="12"/>
      <c r="G314" s="86"/>
      <c r="H314" s="105"/>
      <c r="I314" s="83"/>
      <c r="J314" s="83"/>
    </row>
    <row r="315" spans="1:11" s="6" customFormat="1" ht="15.75" customHeight="1" x14ac:dyDescent="0.25">
      <c r="A315" s="120" t="s">
        <v>0</v>
      </c>
      <c r="B315" s="120"/>
      <c r="C315" s="4">
        <f>SUM(D315:F315)</f>
        <v>0</v>
      </c>
      <c r="D315" s="12">
        <v>0</v>
      </c>
      <c r="E315" s="12">
        <v>0</v>
      </c>
      <c r="F315" s="12">
        <v>0</v>
      </c>
      <c r="G315" s="86"/>
      <c r="H315" s="105"/>
      <c r="I315" s="83"/>
      <c r="J315" s="83"/>
    </row>
    <row r="316" spans="1:11" s="6" customFormat="1" ht="15.75" customHeight="1" x14ac:dyDescent="0.25">
      <c r="A316" s="120" t="s">
        <v>1</v>
      </c>
      <c r="B316" s="120"/>
      <c r="C316" s="4"/>
      <c r="D316" s="12"/>
      <c r="E316" s="12"/>
      <c r="F316" s="12"/>
      <c r="G316" s="86"/>
      <c r="H316" s="105"/>
      <c r="I316" s="83"/>
      <c r="J316" s="83"/>
    </row>
    <row r="317" spans="1:11" s="6" customFormat="1" ht="15.75" customHeight="1" x14ac:dyDescent="0.25">
      <c r="A317" s="120" t="s">
        <v>2</v>
      </c>
      <c r="B317" s="120"/>
      <c r="C317" s="4"/>
      <c r="D317" s="12"/>
      <c r="E317" s="12"/>
      <c r="F317" s="12"/>
      <c r="G317" s="86"/>
      <c r="H317" s="105"/>
      <c r="I317" s="83"/>
      <c r="J317" s="83"/>
    </row>
    <row r="318" spans="1:11" s="9" customFormat="1" ht="15.75" customHeight="1" x14ac:dyDescent="0.25">
      <c r="A318" s="120" t="s">
        <v>33</v>
      </c>
      <c r="B318" s="128"/>
      <c r="C318" s="4"/>
      <c r="D318" s="12"/>
      <c r="E318" s="12"/>
      <c r="F318" s="12"/>
      <c r="G318" s="86"/>
      <c r="H318" s="105"/>
      <c r="I318" s="83"/>
      <c r="J318" s="83"/>
      <c r="K318" s="6"/>
    </row>
    <row r="319" spans="1:11" s="6" customFormat="1" ht="15.75" customHeight="1" x14ac:dyDescent="0.25">
      <c r="A319" s="120" t="s">
        <v>32</v>
      </c>
      <c r="B319" s="120"/>
      <c r="C319" s="4"/>
      <c r="D319" s="12"/>
      <c r="E319" s="12"/>
      <c r="F319" s="12"/>
      <c r="G319" s="87"/>
      <c r="H319" s="105"/>
      <c r="I319" s="83"/>
      <c r="J319" s="83"/>
    </row>
    <row r="320" spans="1:11" s="6" customFormat="1" ht="45.6" customHeight="1" x14ac:dyDescent="0.25">
      <c r="A320" s="66" t="s">
        <v>77</v>
      </c>
      <c r="B320" s="4" t="s">
        <v>157</v>
      </c>
      <c r="C320" s="4"/>
      <c r="D320" s="12"/>
      <c r="E320" s="12"/>
      <c r="F320" s="12"/>
      <c r="G320" s="85" t="s">
        <v>243</v>
      </c>
      <c r="H320" s="105" t="s">
        <v>182</v>
      </c>
      <c r="I320" s="82" t="s">
        <v>279</v>
      </c>
      <c r="J320" s="82" t="s">
        <v>280</v>
      </c>
    </row>
    <row r="321" spans="1:11" s="6" customFormat="1" ht="15.75" customHeight="1" x14ac:dyDescent="0.25">
      <c r="A321" s="120" t="s">
        <v>4</v>
      </c>
      <c r="B321" s="120"/>
      <c r="C321" s="4">
        <f>SUM(C322:C327)</f>
        <v>315</v>
      </c>
      <c r="D321" s="12">
        <f>SUM(D322:D327)</f>
        <v>105</v>
      </c>
      <c r="E321" s="12">
        <f>SUM(E322:E327)</f>
        <v>105</v>
      </c>
      <c r="F321" s="12">
        <f>SUM(F322:F327)</f>
        <v>105</v>
      </c>
      <c r="G321" s="86"/>
      <c r="H321" s="105"/>
      <c r="I321" s="83"/>
      <c r="J321" s="83"/>
    </row>
    <row r="322" spans="1:11" s="6" customFormat="1" ht="15.75" customHeight="1" x14ac:dyDescent="0.25">
      <c r="A322" s="120" t="s">
        <v>6</v>
      </c>
      <c r="B322" s="120"/>
      <c r="C322" s="4"/>
      <c r="D322" s="12"/>
      <c r="E322" s="12"/>
      <c r="F322" s="12"/>
      <c r="G322" s="86"/>
      <c r="H322" s="105"/>
      <c r="I322" s="83"/>
      <c r="J322" s="83"/>
    </row>
    <row r="323" spans="1:11" s="6" customFormat="1" ht="15.75" customHeight="1" x14ac:dyDescent="0.25">
      <c r="A323" s="120" t="s">
        <v>0</v>
      </c>
      <c r="B323" s="120"/>
      <c r="C323" s="4">
        <f>SUM(D323:F323)</f>
        <v>315</v>
      </c>
      <c r="D323" s="12">
        <v>105</v>
      </c>
      <c r="E323" s="12">
        <v>105</v>
      </c>
      <c r="F323" s="12">
        <v>105</v>
      </c>
      <c r="G323" s="86"/>
      <c r="H323" s="105"/>
      <c r="I323" s="83"/>
      <c r="J323" s="83"/>
    </row>
    <row r="324" spans="1:11" s="6" customFormat="1" ht="15.75" customHeight="1" x14ac:dyDescent="0.25">
      <c r="A324" s="120" t="s">
        <v>1</v>
      </c>
      <c r="B324" s="120"/>
      <c r="C324" s="4"/>
      <c r="D324" s="12"/>
      <c r="E324" s="12"/>
      <c r="F324" s="12"/>
      <c r="G324" s="86"/>
      <c r="H324" s="105"/>
      <c r="I324" s="83"/>
      <c r="J324" s="83"/>
    </row>
    <row r="325" spans="1:11" s="6" customFormat="1" ht="15.75" customHeight="1" x14ac:dyDescent="0.25">
      <c r="A325" s="120" t="s">
        <v>2</v>
      </c>
      <c r="B325" s="120"/>
      <c r="C325" s="4"/>
      <c r="D325" s="12"/>
      <c r="E325" s="12"/>
      <c r="F325" s="12"/>
      <c r="G325" s="86"/>
      <c r="H325" s="105"/>
      <c r="I325" s="83"/>
      <c r="J325" s="83"/>
    </row>
    <row r="326" spans="1:11" s="9" customFormat="1" ht="15.75" customHeight="1" x14ac:dyDescent="0.25">
      <c r="A326" s="120" t="s">
        <v>33</v>
      </c>
      <c r="B326" s="128"/>
      <c r="C326" s="4"/>
      <c r="D326" s="12"/>
      <c r="E326" s="12"/>
      <c r="F326" s="12"/>
      <c r="G326" s="86"/>
      <c r="H326" s="105"/>
      <c r="I326" s="83"/>
      <c r="J326" s="83"/>
      <c r="K326" s="6"/>
    </row>
    <row r="327" spans="1:11" s="6" customFormat="1" ht="15.75" customHeight="1" x14ac:dyDescent="0.25">
      <c r="A327" s="120" t="s">
        <v>32</v>
      </c>
      <c r="B327" s="120"/>
      <c r="C327" s="4"/>
      <c r="D327" s="12"/>
      <c r="E327" s="12"/>
      <c r="F327" s="12"/>
      <c r="G327" s="87"/>
      <c r="H327" s="105"/>
      <c r="I327" s="83"/>
      <c r="J327" s="83"/>
    </row>
    <row r="328" spans="1:11" s="6" customFormat="1" ht="99" customHeight="1" x14ac:dyDescent="0.25">
      <c r="A328" s="66" t="s">
        <v>110</v>
      </c>
      <c r="B328" s="4" t="s">
        <v>235</v>
      </c>
      <c r="C328" s="4"/>
      <c r="D328" s="12"/>
      <c r="E328" s="12"/>
      <c r="F328" s="12"/>
      <c r="G328" s="85" t="s">
        <v>243</v>
      </c>
      <c r="H328" s="105" t="s">
        <v>85</v>
      </c>
      <c r="I328" s="82" t="s">
        <v>279</v>
      </c>
      <c r="J328" s="82" t="s">
        <v>280</v>
      </c>
    </row>
    <row r="329" spans="1:11" s="6" customFormat="1" ht="13.5" customHeight="1" x14ac:dyDescent="0.25">
      <c r="A329" s="120" t="s">
        <v>4</v>
      </c>
      <c r="B329" s="120"/>
      <c r="C329" s="4">
        <f>SUM(C330:C335)</f>
        <v>0</v>
      </c>
      <c r="D329" s="12">
        <f>SUM(D330:D335)</f>
        <v>0</v>
      </c>
      <c r="E329" s="12">
        <f>SUM(E330:E335)</f>
        <v>0</v>
      </c>
      <c r="F329" s="12">
        <f>SUM(F330:F335)</f>
        <v>0</v>
      </c>
      <c r="G329" s="86"/>
      <c r="H329" s="105"/>
      <c r="I329" s="83"/>
      <c r="J329" s="83"/>
    </row>
    <row r="330" spans="1:11" s="6" customFormat="1" ht="13.5" customHeight="1" x14ac:dyDescent="0.25">
      <c r="A330" s="120" t="s">
        <v>6</v>
      </c>
      <c r="B330" s="120"/>
      <c r="C330" s="4"/>
      <c r="D330" s="12"/>
      <c r="E330" s="12"/>
      <c r="F330" s="12"/>
      <c r="G330" s="86"/>
      <c r="H330" s="105"/>
      <c r="I330" s="83"/>
      <c r="J330" s="83"/>
    </row>
    <row r="331" spans="1:11" s="6" customFormat="1" ht="13.5" customHeight="1" x14ac:dyDescent="0.25">
      <c r="A331" s="120" t="s">
        <v>0</v>
      </c>
      <c r="B331" s="120"/>
      <c r="C331" s="4">
        <f>SUM(D331:F331)</f>
        <v>0</v>
      </c>
      <c r="D331" s="12">
        <v>0</v>
      </c>
      <c r="E331" s="12">
        <v>0</v>
      </c>
      <c r="F331" s="12">
        <v>0</v>
      </c>
      <c r="G331" s="86"/>
      <c r="H331" s="105"/>
      <c r="I331" s="83"/>
      <c r="J331" s="83"/>
    </row>
    <row r="332" spans="1:11" s="6" customFormat="1" ht="13.5" customHeight="1" x14ac:dyDescent="0.25">
      <c r="A332" s="120" t="s">
        <v>1</v>
      </c>
      <c r="B332" s="120"/>
      <c r="C332" s="4"/>
      <c r="D332" s="12"/>
      <c r="E332" s="12"/>
      <c r="F332" s="12"/>
      <c r="G332" s="86"/>
      <c r="H332" s="105"/>
      <c r="I332" s="83"/>
      <c r="J332" s="83"/>
    </row>
    <row r="333" spans="1:11" s="6" customFormat="1" ht="13.5" customHeight="1" x14ac:dyDescent="0.25">
      <c r="A333" s="120" t="s">
        <v>2</v>
      </c>
      <c r="B333" s="120"/>
      <c r="C333" s="4"/>
      <c r="D333" s="12"/>
      <c r="E333" s="12"/>
      <c r="F333" s="12"/>
      <c r="G333" s="86"/>
      <c r="H333" s="105"/>
      <c r="I333" s="83"/>
      <c r="J333" s="83"/>
    </row>
    <row r="334" spans="1:11" s="9" customFormat="1" ht="13.5" customHeight="1" x14ac:dyDescent="0.25">
      <c r="A334" s="120" t="s">
        <v>33</v>
      </c>
      <c r="B334" s="128"/>
      <c r="C334" s="4"/>
      <c r="D334" s="12"/>
      <c r="E334" s="12"/>
      <c r="F334" s="12"/>
      <c r="G334" s="86"/>
      <c r="H334" s="105"/>
      <c r="I334" s="83"/>
      <c r="J334" s="83"/>
      <c r="K334" s="6"/>
    </row>
    <row r="335" spans="1:11" s="6" customFormat="1" ht="13.5" customHeight="1" x14ac:dyDescent="0.25">
      <c r="A335" s="120" t="s">
        <v>32</v>
      </c>
      <c r="B335" s="120"/>
      <c r="C335" s="4"/>
      <c r="D335" s="12"/>
      <c r="E335" s="12"/>
      <c r="F335" s="12"/>
      <c r="G335" s="87"/>
      <c r="H335" s="105"/>
      <c r="I335" s="83"/>
      <c r="J335" s="83"/>
    </row>
    <row r="336" spans="1:11" s="6" customFormat="1" ht="46.5" customHeight="1" x14ac:dyDescent="0.25">
      <c r="A336" s="66" t="s">
        <v>78</v>
      </c>
      <c r="B336" s="4" t="s">
        <v>120</v>
      </c>
      <c r="C336" s="4"/>
      <c r="D336" s="12"/>
      <c r="E336" s="12"/>
      <c r="F336" s="12"/>
      <c r="G336" s="85" t="s">
        <v>243</v>
      </c>
      <c r="H336" s="105" t="s">
        <v>51</v>
      </c>
      <c r="I336" s="82" t="s">
        <v>279</v>
      </c>
      <c r="J336" s="82" t="s">
        <v>280</v>
      </c>
    </row>
    <row r="337" spans="1:11" s="6" customFormat="1" ht="13.5" customHeight="1" x14ac:dyDescent="0.25">
      <c r="A337" s="120" t="s">
        <v>4</v>
      </c>
      <c r="B337" s="120"/>
      <c r="C337" s="4">
        <f>SUM(C338:C343)</f>
        <v>1325.6100000000001</v>
      </c>
      <c r="D337" s="12">
        <f>SUM(D338:D343)</f>
        <v>785.61</v>
      </c>
      <c r="E337" s="12">
        <f>SUM(E338:E343)</f>
        <v>270</v>
      </c>
      <c r="F337" s="12">
        <f>SUM(F338:F343)</f>
        <v>270</v>
      </c>
      <c r="G337" s="86"/>
      <c r="H337" s="105"/>
      <c r="I337" s="83"/>
      <c r="J337" s="83"/>
    </row>
    <row r="338" spans="1:11" s="6" customFormat="1" ht="13.5" customHeight="1" x14ac:dyDescent="0.25">
      <c r="A338" s="120" t="s">
        <v>6</v>
      </c>
      <c r="B338" s="120"/>
      <c r="C338" s="4"/>
      <c r="D338" s="12"/>
      <c r="E338" s="12"/>
      <c r="F338" s="12"/>
      <c r="G338" s="86"/>
      <c r="H338" s="105"/>
      <c r="I338" s="83"/>
      <c r="J338" s="83"/>
    </row>
    <row r="339" spans="1:11" s="6" customFormat="1" ht="13.5" customHeight="1" x14ac:dyDescent="0.25">
      <c r="A339" s="120" t="s">
        <v>0</v>
      </c>
      <c r="B339" s="120"/>
      <c r="C339" s="4">
        <f>SUM(D339:F339)</f>
        <v>1325.6100000000001</v>
      </c>
      <c r="D339" s="12">
        <v>785.61</v>
      </c>
      <c r="E339" s="12">
        <v>270</v>
      </c>
      <c r="F339" s="12">
        <v>270</v>
      </c>
      <c r="G339" s="86"/>
      <c r="H339" s="105"/>
      <c r="I339" s="83"/>
      <c r="J339" s="83"/>
    </row>
    <row r="340" spans="1:11" s="6" customFormat="1" ht="13.5" customHeight="1" x14ac:dyDescent="0.25">
      <c r="A340" s="120" t="s">
        <v>1</v>
      </c>
      <c r="B340" s="120"/>
      <c r="C340" s="4"/>
      <c r="D340" s="12"/>
      <c r="E340" s="12"/>
      <c r="F340" s="12"/>
      <c r="G340" s="86"/>
      <c r="H340" s="105"/>
      <c r="I340" s="83"/>
      <c r="J340" s="83"/>
    </row>
    <row r="341" spans="1:11" s="6" customFormat="1" ht="13.5" customHeight="1" x14ac:dyDescent="0.25">
      <c r="A341" s="120" t="s">
        <v>2</v>
      </c>
      <c r="B341" s="120"/>
      <c r="C341" s="4"/>
      <c r="D341" s="12"/>
      <c r="E341" s="12"/>
      <c r="F341" s="12"/>
      <c r="G341" s="86"/>
      <c r="H341" s="105"/>
      <c r="I341" s="83"/>
      <c r="J341" s="83"/>
    </row>
    <row r="342" spans="1:11" s="9" customFormat="1" ht="13.5" customHeight="1" x14ac:dyDescent="0.25">
      <c r="A342" s="120" t="s">
        <v>33</v>
      </c>
      <c r="B342" s="128"/>
      <c r="C342" s="4"/>
      <c r="D342" s="12"/>
      <c r="E342" s="12"/>
      <c r="F342" s="12"/>
      <c r="G342" s="86"/>
      <c r="H342" s="105"/>
      <c r="I342" s="83"/>
      <c r="J342" s="83"/>
      <c r="K342" s="6"/>
    </row>
    <row r="343" spans="1:11" s="6" customFormat="1" ht="13.5" customHeight="1" x14ac:dyDescent="0.25">
      <c r="A343" s="120" t="s">
        <v>32</v>
      </c>
      <c r="B343" s="120"/>
      <c r="C343" s="4"/>
      <c r="D343" s="12"/>
      <c r="E343" s="12"/>
      <c r="F343" s="12"/>
      <c r="G343" s="87"/>
      <c r="H343" s="105"/>
      <c r="I343" s="83"/>
      <c r="J343" s="83"/>
    </row>
    <row r="344" spans="1:11" s="6" customFormat="1" ht="40.200000000000003" customHeight="1" x14ac:dyDescent="0.25">
      <c r="A344" s="66" t="s">
        <v>79</v>
      </c>
      <c r="B344" s="4" t="s">
        <v>183</v>
      </c>
      <c r="C344" s="4"/>
      <c r="D344" s="12"/>
      <c r="E344" s="12"/>
      <c r="F344" s="12"/>
      <c r="G344" s="85" t="s">
        <v>243</v>
      </c>
      <c r="H344" s="85" t="s">
        <v>82</v>
      </c>
      <c r="I344" s="82" t="s">
        <v>279</v>
      </c>
      <c r="J344" s="82" t="s">
        <v>280</v>
      </c>
    </row>
    <row r="345" spans="1:11" s="6" customFormat="1" ht="14.25" customHeight="1" x14ac:dyDescent="0.25">
      <c r="A345" s="120" t="s">
        <v>4</v>
      </c>
      <c r="B345" s="120"/>
      <c r="C345" s="4">
        <f>SUM(C346:C351)</f>
        <v>0</v>
      </c>
      <c r="D345" s="12">
        <f>SUM(D346:D351)</f>
        <v>0</v>
      </c>
      <c r="E345" s="12">
        <f>SUM(E346:E351)</f>
        <v>0</v>
      </c>
      <c r="F345" s="12">
        <f>SUM(F346:F351)</f>
        <v>0</v>
      </c>
      <c r="G345" s="86"/>
      <c r="H345" s="86"/>
      <c r="I345" s="83"/>
      <c r="J345" s="83"/>
    </row>
    <row r="346" spans="1:11" s="6" customFormat="1" ht="14.25" customHeight="1" x14ac:dyDescent="0.25">
      <c r="A346" s="120" t="s">
        <v>6</v>
      </c>
      <c r="B346" s="120"/>
      <c r="C346" s="4"/>
      <c r="D346" s="12"/>
      <c r="E346" s="12"/>
      <c r="F346" s="12"/>
      <c r="G346" s="86"/>
      <c r="H346" s="86"/>
      <c r="I346" s="83"/>
      <c r="J346" s="83"/>
    </row>
    <row r="347" spans="1:11" s="6" customFormat="1" ht="14.25" customHeight="1" x14ac:dyDescent="0.25">
      <c r="A347" s="120" t="s">
        <v>0</v>
      </c>
      <c r="B347" s="120"/>
      <c r="C347" s="4">
        <f>SUM(D347:F347)</f>
        <v>0</v>
      </c>
      <c r="D347" s="12">
        <v>0</v>
      </c>
      <c r="E347" s="12">
        <v>0</v>
      </c>
      <c r="F347" s="12">
        <v>0</v>
      </c>
      <c r="G347" s="86"/>
      <c r="H347" s="86"/>
      <c r="I347" s="83"/>
      <c r="J347" s="83"/>
    </row>
    <row r="348" spans="1:11" s="6" customFormat="1" ht="14.25" customHeight="1" x14ac:dyDescent="0.25">
      <c r="A348" s="120" t="s">
        <v>1</v>
      </c>
      <c r="B348" s="120"/>
      <c r="C348" s="4"/>
      <c r="D348" s="12"/>
      <c r="E348" s="12"/>
      <c r="F348" s="12"/>
      <c r="G348" s="86"/>
      <c r="H348" s="86"/>
      <c r="I348" s="83"/>
      <c r="J348" s="83"/>
    </row>
    <row r="349" spans="1:11" s="6" customFormat="1" ht="14.25" customHeight="1" x14ac:dyDescent="0.25">
      <c r="A349" s="120" t="s">
        <v>2</v>
      </c>
      <c r="B349" s="120"/>
      <c r="C349" s="4"/>
      <c r="D349" s="12"/>
      <c r="E349" s="12"/>
      <c r="F349" s="12"/>
      <c r="G349" s="86"/>
      <c r="H349" s="86"/>
      <c r="I349" s="83"/>
      <c r="J349" s="83"/>
    </row>
    <row r="350" spans="1:11" s="9" customFormat="1" ht="14.25" customHeight="1" x14ac:dyDescent="0.25">
      <c r="A350" s="120" t="s">
        <v>33</v>
      </c>
      <c r="B350" s="128"/>
      <c r="C350" s="4"/>
      <c r="D350" s="12"/>
      <c r="E350" s="12"/>
      <c r="F350" s="12"/>
      <c r="G350" s="86"/>
      <c r="H350" s="86"/>
      <c r="I350" s="83"/>
      <c r="J350" s="83"/>
      <c r="K350" s="6"/>
    </row>
    <row r="351" spans="1:11" s="6" customFormat="1" ht="14.25" customHeight="1" x14ac:dyDescent="0.25">
      <c r="A351" s="120" t="s">
        <v>32</v>
      </c>
      <c r="B351" s="120"/>
      <c r="C351" s="4"/>
      <c r="D351" s="12"/>
      <c r="E351" s="12"/>
      <c r="F351" s="12"/>
      <c r="G351" s="87"/>
      <c r="H351" s="87"/>
      <c r="I351" s="83"/>
      <c r="J351" s="83"/>
    </row>
    <row r="352" spans="1:11" s="6" customFormat="1" ht="42.6" customHeight="1" x14ac:dyDescent="0.25">
      <c r="A352" s="66" t="s">
        <v>80</v>
      </c>
      <c r="B352" s="4" t="s">
        <v>104</v>
      </c>
      <c r="C352" s="4"/>
      <c r="D352" s="12"/>
      <c r="E352" s="12"/>
      <c r="F352" s="12"/>
      <c r="G352" s="85" t="s">
        <v>243</v>
      </c>
      <c r="H352" s="105" t="s">
        <v>126</v>
      </c>
      <c r="I352" s="82" t="s">
        <v>279</v>
      </c>
      <c r="J352" s="82" t="s">
        <v>280</v>
      </c>
    </row>
    <row r="353" spans="1:11" s="6" customFormat="1" ht="13.5" customHeight="1" x14ac:dyDescent="0.25">
      <c r="A353" s="120" t="s">
        <v>4</v>
      </c>
      <c r="B353" s="120"/>
      <c r="C353" s="4">
        <f>SUM(C354:C359)</f>
        <v>100</v>
      </c>
      <c r="D353" s="12">
        <f>SUM(D354:D359)</f>
        <v>100</v>
      </c>
      <c r="E353" s="12">
        <f>SUM(E354:E359)</f>
        <v>0</v>
      </c>
      <c r="F353" s="12">
        <f>SUM(F354:F359)</f>
        <v>0</v>
      </c>
      <c r="G353" s="86"/>
      <c r="H353" s="105"/>
      <c r="I353" s="83"/>
      <c r="J353" s="83"/>
    </row>
    <row r="354" spans="1:11" s="6" customFormat="1" ht="13.5" customHeight="1" x14ac:dyDescent="0.25">
      <c r="A354" s="120" t="s">
        <v>6</v>
      </c>
      <c r="B354" s="120"/>
      <c r="C354" s="4"/>
      <c r="D354" s="12"/>
      <c r="E354" s="12"/>
      <c r="F354" s="12"/>
      <c r="G354" s="86"/>
      <c r="H354" s="105"/>
      <c r="I354" s="83"/>
      <c r="J354" s="83"/>
    </row>
    <row r="355" spans="1:11" s="6" customFormat="1" ht="13.5" customHeight="1" x14ac:dyDescent="0.25">
      <c r="A355" s="120" t="s">
        <v>0</v>
      </c>
      <c r="B355" s="120"/>
      <c r="C355" s="4">
        <f>SUM(D355:F355)</f>
        <v>100</v>
      </c>
      <c r="D355" s="12">
        <v>100</v>
      </c>
      <c r="E355" s="12">
        <v>0</v>
      </c>
      <c r="F355" s="12">
        <v>0</v>
      </c>
      <c r="G355" s="86"/>
      <c r="H355" s="105"/>
      <c r="I355" s="83"/>
      <c r="J355" s="83"/>
    </row>
    <row r="356" spans="1:11" s="6" customFormat="1" ht="13.5" customHeight="1" x14ac:dyDescent="0.25">
      <c r="A356" s="120" t="s">
        <v>1</v>
      </c>
      <c r="B356" s="120"/>
      <c r="C356" s="4"/>
      <c r="D356" s="12"/>
      <c r="E356" s="12"/>
      <c r="F356" s="12"/>
      <c r="G356" s="86"/>
      <c r="H356" s="105"/>
      <c r="I356" s="83"/>
      <c r="J356" s="83"/>
    </row>
    <row r="357" spans="1:11" s="6" customFormat="1" ht="13.5" customHeight="1" x14ac:dyDescent="0.25">
      <c r="A357" s="120" t="s">
        <v>2</v>
      </c>
      <c r="B357" s="120"/>
      <c r="C357" s="4"/>
      <c r="D357" s="12"/>
      <c r="E357" s="12"/>
      <c r="F357" s="12"/>
      <c r="G357" s="86"/>
      <c r="H357" s="105"/>
      <c r="I357" s="83"/>
      <c r="J357" s="83"/>
    </row>
    <row r="358" spans="1:11" s="9" customFormat="1" ht="13.5" customHeight="1" x14ac:dyDescent="0.25">
      <c r="A358" s="120" t="s">
        <v>33</v>
      </c>
      <c r="B358" s="128"/>
      <c r="C358" s="4"/>
      <c r="D358" s="12"/>
      <c r="E358" s="12"/>
      <c r="F358" s="12"/>
      <c r="G358" s="86"/>
      <c r="H358" s="105"/>
      <c r="I358" s="83"/>
      <c r="J358" s="83"/>
      <c r="K358" s="6"/>
    </row>
    <row r="359" spans="1:11" s="6" customFormat="1" ht="13.5" customHeight="1" x14ac:dyDescent="0.25">
      <c r="A359" s="120" t="s">
        <v>32</v>
      </c>
      <c r="B359" s="120"/>
      <c r="C359" s="4"/>
      <c r="D359" s="12"/>
      <c r="E359" s="12"/>
      <c r="F359" s="12"/>
      <c r="G359" s="87"/>
      <c r="H359" s="105"/>
      <c r="I359" s="83"/>
      <c r="J359" s="83"/>
    </row>
    <row r="360" spans="1:11" s="6" customFormat="1" ht="119.4" customHeight="1" x14ac:dyDescent="0.25">
      <c r="A360" s="66" t="s">
        <v>154</v>
      </c>
      <c r="B360" s="4" t="s">
        <v>184</v>
      </c>
      <c r="C360" s="49"/>
      <c r="D360" s="49"/>
      <c r="E360" s="49"/>
      <c r="F360" s="49"/>
      <c r="G360" s="30" t="s">
        <v>243</v>
      </c>
      <c r="H360" s="32" t="s">
        <v>185</v>
      </c>
      <c r="I360" s="82" t="s">
        <v>279</v>
      </c>
      <c r="J360" s="82" t="s">
        <v>280</v>
      </c>
    </row>
    <row r="361" spans="1:11" s="6" customFormat="1" ht="13.5" customHeight="1" x14ac:dyDescent="0.25">
      <c r="A361" s="120" t="s">
        <v>4</v>
      </c>
      <c r="B361" s="120"/>
      <c r="C361" s="4">
        <f>SUM(C362:C367)</f>
        <v>0</v>
      </c>
      <c r="D361" s="12">
        <f>SUM(D362:D367)</f>
        <v>0</v>
      </c>
      <c r="E361" s="12">
        <f>SUM(E362:E367)</f>
        <v>0</v>
      </c>
      <c r="F361" s="12">
        <f>SUM(F362:F367)</f>
        <v>0</v>
      </c>
      <c r="G361" s="50"/>
      <c r="H361" s="85"/>
      <c r="I361" s="83"/>
      <c r="J361" s="83"/>
    </row>
    <row r="362" spans="1:11" s="6" customFormat="1" ht="13.5" customHeight="1" x14ac:dyDescent="0.25">
      <c r="A362" s="120" t="s">
        <v>6</v>
      </c>
      <c r="B362" s="120"/>
      <c r="C362" s="4"/>
      <c r="D362" s="12"/>
      <c r="E362" s="12"/>
      <c r="F362" s="12"/>
      <c r="G362" s="50"/>
      <c r="H362" s="86"/>
      <c r="I362" s="83"/>
      <c r="J362" s="83"/>
    </row>
    <row r="363" spans="1:11" s="6" customFormat="1" ht="13.5" customHeight="1" x14ac:dyDescent="0.25">
      <c r="A363" s="120" t="s">
        <v>0</v>
      </c>
      <c r="B363" s="120"/>
      <c r="C363" s="4">
        <f>SUM(D363:F363)</f>
        <v>0</v>
      </c>
      <c r="D363" s="12">
        <v>0</v>
      </c>
      <c r="E363" s="12">
        <v>0</v>
      </c>
      <c r="F363" s="12">
        <v>0</v>
      </c>
      <c r="G363" s="50"/>
      <c r="H363" s="86"/>
      <c r="I363" s="83"/>
      <c r="J363" s="83"/>
    </row>
    <row r="364" spans="1:11" s="6" customFormat="1" ht="13.5" customHeight="1" x14ac:dyDescent="0.25">
      <c r="A364" s="120" t="s">
        <v>1</v>
      </c>
      <c r="B364" s="120"/>
      <c r="C364" s="4"/>
      <c r="D364" s="12"/>
      <c r="E364" s="12"/>
      <c r="F364" s="12"/>
      <c r="G364" s="50"/>
      <c r="H364" s="86"/>
      <c r="I364" s="83"/>
      <c r="J364" s="83"/>
    </row>
    <row r="365" spans="1:11" s="6" customFormat="1" ht="13.5" customHeight="1" x14ac:dyDescent="0.25">
      <c r="A365" s="120" t="s">
        <v>2</v>
      </c>
      <c r="B365" s="120"/>
      <c r="C365" s="4"/>
      <c r="D365" s="12"/>
      <c r="E365" s="12"/>
      <c r="F365" s="12"/>
      <c r="G365" s="50"/>
      <c r="H365" s="86"/>
      <c r="I365" s="83"/>
      <c r="J365" s="83"/>
    </row>
    <row r="366" spans="1:11" s="9" customFormat="1" ht="13.5" customHeight="1" x14ac:dyDescent="0.25">
      <c r="A366" s="120" t="s">
        <v>33</v>
      </c>
      <c r="B366" s="128"/>
      <c r="C366" s="4"/>
      <c r="D366" s="12"/>
      <c r="E366" s="12"/>
      <c r="F366" s="12"/>
      <c r="G366" s="50"/>
      <c r="H366" s="86"/>
      <c r="I366" s="83"/>
      <c r="J366" s="83"/>
      <c r="K366" s="6"/>
    </row>
    <row r="367" spans="1:11" s="6" customFormat="1" ht="13.5" customHeight="1" x14ac:dyDescent="0.25">
      <c r="A367" s="120" t="s">
        <v>32</v>
      </c>
      <c r="B367" s="120"/>
      <c r="C367" s="4"/>
      <c r="D367" s="12"/>
      <c r="E367" s="12"/>
      <c r="F367" s="12"/>
      <c r="G367" s="39"/>
      <c r="H367" s="87"/>
      <c r="I367" s="83"/>
      <c r="J367" s="83"/>
    </row>
    <row r="368" spans="1:11" s="6" customFormat="1" ht="95.4" customHeight="1" x14ac:dyDescent="0.25">
      <c r="A368" s="66" t="s">
        <v>44</v>
      </c>
      <c r="B368" s="4" t="s">
        <v>148</v>
      </c>
      <c r="C368" s="4"/>
      <c r="D368" s="12"/>
      <c r="E368" s="12"/>
      <c r="F368" s="12"/>
      <c r="G368" s="116" t="s">
        <v>215</v>
      </c>
      <c r="H368" s="116" t="s">
        <v>132</v>
      </c>
      <c r="I368" s="107" t="s">
        <v>278</v>
      </c>
      <c r="J368" s="107" t="s">
        <v>277</v>
      </c>
    </row>
    <row r="369" spans="1:11" s="6" customFormat="1" ht="16.95" customHeight="1" x14ac:dyDescent="0.25">
      <c r="A369" s="120" t="s">
        <v>4</v>
      </c>
      <c r="B369" s="120"/>
      <c r="C369" s="4">
        <f>SUM(C370:C375)</f>
        <v>2295.0500000000002</v>
      </c>
      <c r="D369" s="4">
        <f>SUM(D370:D375)</f>
        <v>2055.0500000000002</v>
      </c>
      <c r="E369" s="4">
        <f>SUM(E370:E375)</f>
        <v>120</v>
      </c>
      <c r="F369" s="4">
        <f>SUM(F370:F375)</f>
        <v>120</v>
      </c>
      <c r="G369" s="116"/>
      <c r="H369" s="116"/>
      <c r="I369" s="107"/>
      <c r="J369" s="107"/>
    </row>
    <row r="370" spans="1:11" s="6" customFormat="1" ht="13.2" customHeight="1" x14ac:dyDescent="0.25">
      <c r="A370" s="120" t="s">
        <v>6</v>
      </c>
      <c r="B370" s="120"/>
      <c r="C370" s="4"/>
      <c r="D370" s="4"/>
      <c r="E370" s="4"/>
      <c r="F370" s="4"/>
      <c r="G370" s="116"/>
      <c r="H370" s="116"/>
      <c r="I370" s="107"/>
      <c r="J370" s="107"/>
    </row>
    <row r="371" spans="1:11" s="6" customFormat="1" ht="13.2" customHeight="1" x14ac:dyDescent="0.25">
      <c r="A371" s="120" t="s">
        <v>0</v>
      </c>
      <c r="B371" s="120"/>
      <c r="C371" s="52">
        <f>SUM(C379,C387,C395,C403,C411,C419,C427,C435,C443,C451)</f>
        <v>2295.0500000000002</v>
      </c>
      <c r="D371" s="52">
        <f>SUM(D379,D387,D395,D403,D411,D419,D427,D435,D443,D451)</f>
        <v>2055.0500000000002</v>
      </c>
      <c r="E371" s="52">
        <f t="shared" ref="E371:F371" si="7">SUM(E379,E387,E395,E403,E411,E419,E427,E435,E443,E451)</f>
        <v>120</v>
      </c>
      <c r="F371" s="52">
        <f t="shared" si="7"/>
        <v>120</v>
      </c>
      <c r="G371" s="116"/>
      <c r="H371" s="116"/>
      <c r="I371" s="107"/>
      <c r="J371" s="107"/>
    </row>
    <row r="372" spans="1:11" s="6" customFormat="1" ht="13.2" customHeight="1" x14ac:dyDescent="0.25">
      <c r="A372" s="120" t="s">
        <v>1</v>
      </c>
      <c r="B372" s="120"/>
      <c r="C372" s="4"/>
      <c r="D372" s="4"/>
      <c r="E372" s="4"/>
      <c r="F372" s="4"/>
      <c r="G372" s="116"/>
      <c r="H372" s="116"/>
      <c r="I372" s="107"/>
      <c r="J372" s="107"/>
    </row>
    <row r="373" spans="1:11" s="6" customFormat="1" ht="13.2" customHeight="1" x14ac:dyDescent="0.25">
      <c r="A373" s="120" t="s">
        <v>2</v>
      </c>
      <c r="B373" s="120"/>
      <c r="C373" s="4"/>
      <c r="D373" s="4"/>
      <c r="E373" s="4"/>
      <c r="F373" s="4"/>
      <c r="G373" s="116"/>
      <c r="H373" s="116"/>
      <c r="I373" s="107"/>
      <c r="J373" s="107"/>
    </row>
    <row r="374" spans="1:11" s="9" customFormat="1" ht="13.2" customHeight="1" x14ac:dyDescent="0.25">
      <c r="A374" s="120" t="s">
        <v>33</v>
      </c>
      <c r="B374" s="128"/>
      <c r="C374" s="4"/>
      <c r="D374" s="4"/>
      <c r="E374" s="4"/>
      <c r="F374" s="4"/>
      <c r="G374" s="116"/>
      <c r="H374" s="116"/>
      <c r="I374" s="107"/>
      <c r="J374" s="107"/>
      <c r="K374" s="6"/>
    </row>
    <row r="375" spans="1:11" s="6" customFormat="1" ht="13.2" customHeight="1" x14ac:dyDescent="0.25">
      <c r="A375" s="120" t="s">
        <v>32</v>
      </c>
      <c r="B375" s="120"/>
      <c r="C375" s="4"/>
      <c r="D375" s="4"/>
      <c r="E375" s="4"/>
      <c r="F375" s="4"/>
      <c r="G375" s="116"/>
      <c r="H375" s="116"/>
      <c r="I375" s="107"/>
      <c r="J375" s="107"/>
    </row>
    <row r="376" spans="1:11" s="6" customFormat="1" ht="57" customHeight="1" x14ac:dyDescent="0.25">
      <c r="A376" s="66" t="s">
        <v>81</v>
      </c>
      <c r="B376" s="4" t="s">
        <v>186</v>
      </c>
      <c r="C376" s="4"/>
      <c r="D376" s="12"/>
      <c r="E376" s="13"/>
      <c r="F376" s="13"/>
      <c r="G376" s="85" t="s">
        <v>242</v>
      </c>
      <c r="H376" s="85" t="s">
        <v>187</v>
      </c>
      <c r="I376" s="82" t="s">
        <v>279</v>
      </c>
      <c r="J376" s="82" t="s">
        <v>280</v>
      </c>
    </row>
    <row r="377" spans="1:11" s="6" customFormat="1" ht="15" customHeight="1" x14ac:dyDescent="0.25">
      <c r="A377" s="88" t="s">
        <v>4</v>
      </c>
      <c r="B377" s="89"/>
      <c r="C377" s="4">
        <f>SUM(C378:C383)</f>
        <v>0</v>
      </c>
      <c r="D377" s="12">
        <f>SUM(D378:D383)</f>
        <v>0</v>
      </c>
      <c r="E377" s="12">
        <f>SUM(E378:E383)</f>
        <v>0</v>
      </c>
      <c r="F377" s="12">
        <f>SUM(F378:F383)</f>
        <v>0</v>
      </c>
      <c r="G377" s="86"/>
      <c r="H377" s="86"/>
      <c r="I377" s="83"/>
      <c r="J377" s="83"/>
    </row>
    <row r="378" spans="1:11" s="6" customFormat="1" ht="15" customHeight="1" x14ac:dyDescent="0.25">
      <c r="A378" s="88" t="s">
        <v>6</v>
      </c>
      <c r="B378" s="89"/>
      <c r="C378" s="4"/>
      <c r="D378" s="12"/>
      <c r="E378" s="12"/>
      <c r="F378" s="12"/>
      <c r="G378" s="86"/>
      <c r="H378" s="86"/>
      <c r="I378" s="83"/>
      <c r="J378" s="83"/>
    </row>
    <row r="379" spans="1:11" s="6" customFormat="1" ht="15" customHeight="1" x14ac:dyDescent="0.25">
      <c r="A379" s="88" t="s">
        <v>0</v>
      </c>
      <c r="B379" s="89"/>
      <c r="C379" s="4">
        <f>SUM(D379:F379)</f>
        <v>0</v>
      </c>
      <c r="D379" s="12">
        <f>-E3730</f>
        <v>0</v>
      </c>
      <c r="E379" s="12">
        <v>0</v>
      </c>
      <c r="F379" s="12">
        <v>0</v>
      </c>
      <c r="G379" s="86"/>
      <c r="H379" s="86"/>
      <c r="I379" s="83"/>
      <c r="J379" s="83"/>
    </row>
    <row r="380" spans="1:11" s="6" customFormat="1" ht="15" customHeight="1" x14ac:dyDescent="0.25">
      <c r="A380" s="88" t="s">
        <v>1</v>
      </c>
      <c r="B380" s="89"/>
      <c r="C380" s="4"/>
      <c r="D380" s="12"/>
      <c r="E380" s="12"/>
      <c r="F380" s="12"/>
      <c r="G380" s="50"/>
      <c r="H380" s="50"/>
      <c r="I380" s="83"/>
      <c r="J380" s="83"/>
    </row>
    <row r="381" spans="1:11" s="6" customFormat="1" ht="15" customHeight="1" x14ac:dyDescent="0.25">
      <c r="A381" s="88" t="s">
        <v>2</v>
      </c>
      <c r="B381" s="89"/>
      <c r="C381" s="4"/>
      <c r="D381" s="12"/>
      <c r="E381" s="12"/>
      <c r="F381" s="12"/>
      <c r="G381" s="50"/>
      <c r="H381" s="50"/>
      <c r="I381" s="83"/>
      <c r="J381" s="83"/>
    </row>
    <row r="382" spans="1:11" s="9" customFormat="1" ht="15" customHeight="1" x14ac:dyDescent="0.25">
      <c r="A382" s="88" t="s">
        <v>33</v>
      </c>
      <c r="B382" s="89"/>
      <c r="C382" s="4"/>
      <c r="D382" s="12"/>
      <c r="E382" s="12"/>
      <c r="F382" s="12"/>
      <c r="G382" s="50"/>
      <c r="H382" s="50"/>
      <c r="I382" s="83"/>
      <c r="J382" s="83"/>
      <c r="K382" s="6"/>
    </row>
    <row r="383" spans="1:11" s="6" customFormat="1" ht="15" customHeight="1" x14ac:dyDescent="0.25">
      <c r="A383" s="88" t="s">
        <v>32</v>
      </c>
      <c r="B383" s="89"/>
      <c r="C383" s="4"/>
      <c r="D383" s="12"/>
      <c r="E383" s="12"/>
      <c r="F383" s="12"/>
      <c r="G383" s="39"/>
      <c r="H383" s="39"/>
      <c r="I383" s="83"/>
      <c r="J383" s="83"/>
    </row>
    <row r="384" spans="1:11" s="6" customFormat="1" ht="46.2" customHeight="1" x14ac:dyDescent="0.25">
      <c r="A384" s="66" t="s">
        <v>81</v>
      </c>
      <c r="B384" s="4" t="s">
        <v>186</v>
      </c>
      <c r="C384" s="4"/>
      <c r="D384" s="12"/>
      <c r="E384" s="12"/>
      <c r="F384" s="12"/>
      <c r="G384" s="85" t="s">
        <v>256</v>
      </c>
      <c r="H384" s="85" t="s">
        <v>137</v>
      </c>
      <c r="I384" s="82" t="s">
        <v>279</v>
      </c>
      <c r="J384" s="82" t="s">
        <v>280</v>
      </c>
    </row>
    <row r="385" spans="1:11" s="6" customFormat="1" ht="13.5" customHeight="1" x14ac:dyDescent="0.25">
      <c r="A385" s="88" t="s">
        <v>4</v>
      </c>
      <c r="B385" s="89"/>
      <c r="C385" s="4">
        <f>SUM(C386:C391)</f>
        <v>0</v>
      </c>
      <c r="D385" s="4">
        <f>SUM(D386:D391)</f>
        <v>0</v>
      </c>
      <c r="E385" s="12">
        <f>SUM(E386:E391)</f>
        <v>0</v>
      </c>
      <c r="F385" s="12">
        <f>SUM(F386:F391)</f>
        <v>0</v>
      </c>
      <c r="G385" s="86"/>
      <c r="H385" s="86"/>
      <c r="I385" s="83"/>
      <c r="J385" s="83"/>
    </row>
    <row r="386" spans="1:11" s="6" customFormat="1" ht="13.5" customHeight="1" x14ac:dyDescent="0.25">
      <c r="A386" s="88" t="s">
        <v>6</v>
      </c>
      <c r="B386" s="89"/>
      <c r="C386" s="4"/>
      <c r="D386" s="70"/>
      <c r="E386" s="12"/>
      <c r="F386" s="12"/>
      <c r="G386" s="86"/>
      <c r="H386" s="86"/>
      <c r="I386" s="83"/>
      <c r="J386" s="83"/>
    </row>
    <row r="387" spans="1:11" s="6" customFormat="1" ht="13.5" customHeight="1" x14ac:dyDescent="0.25">
      <c r="A387" s="88" t="s">
        <v>0</v>
      </c>
      <c r="B387" s="89"/>
      <c r="C387" s="4">
        <f>SUM(D387:F387)</f>
        <v>0</v>
      </c>
      <c r="D387" s="4">
        <f>SUM(E387:G387)</f>
        <v>0</v>
      </c>
      <c r="E387" s="12">
        <v>0</v>
      </c>
      <c r="F387" s="12">
        <v>0</v>
      </c>
      <c r="G387" s="86"/>
      <c r="H387" s="86"/>
      <c r="I387" s="83"/>
      <c r="J387" s="83"/>
    </row>
    <row r="388" spans="1:11" s="6" customFormat="1" ht="13.5" customHeight="1" x14ac:dyDescent="0.25">
      <c r="A388" s="88" t="s">
        <v>1</v>
      </c>
      <c r="B388" s="89"/>
      <c r="C388" s="4"/>
      <c r="D388" s="12"/>
      <c r="E388" s="12"/>
      <c r="F388" s="12"/>
      <c r="G388" s="86"/>
      <c r="H388" s="86"/>
      <c r="I388" s="83"/>
      <c r="J388" s="83"/>
    </row>
    <row r="389" spans="1:11" s="6" customFormat="1" ht="13.5" customHeight="1" x14ac:dyDescent="0.25">
      <c r="A389" s="88" t="s">
        <v>2</v>
      </c>
      <c r="B389" s="89"/>
      <c r="C389" s="4"/>
      <c r="D389" s="12"/>
      <c r="E389" s="12"/>
      <c r="F389" s="12"/>
      <c r="G389" s="86"/>
      <c r="H389" s="86"/>
      <c r="I389" s="83"/>
      <c r="J389" s="83"/>
    </row>
    <row r="390" spans="1:11" s="9" customFormat="1" ht="13.5" customHeight="1" x14ac:dyDescent="0.25">
      <c r="A390" s="88" t="s">
        <v>33</v>
      </c>
      <c r="B390" s="89"/>
      <c r="C390" s="4"/>
      <c r="D390" s="12"/>
      <c r="E390" s="12"/>
      <c r="F390" s="12"/>
      <c r="G390" s="86"/>
      <c r="H390" s="86"/>
      <c r="I390" s="83"/>
      <c r="J390" s="83"/>
      <c r="K390" s="6"/>
    </row>
    <row r="391" spans="1:11" s="6" customFormat="1" ht="13.5" customHeight="1" x14ac:dyDescent="0.25">
      <c r="A391" s="88" t="s">
        <v>32</v>
      </c>
      <c r="B391" s="89"/>
      <c r="C391" s="4"/>
      <c r="D391" s="12"/>
      <c r="E391" s="12"/>
      <c r="F391" s="12"/>
      <c r="G391" s="87"/>
      <c r="H391" s="87"/>
      <c r="I391" s="83"/>
      <c r="J391" s="83"/>
    </row>
    <row r="392" spans="1:11" s="6" customFormat="1" ht="45.6" customHeight="1" x14ac:dyDescent="0.25">
      <c r="A392" s="66" t="s">
        <v>81</v>
      </c>
      <c r="B392" s="4" t="s">
        <v>186</v>
      </c>
      <c r="C392" s="4"/>
      <c r="D392" s="12"/>
      <c r="E392" s="12"/>
      <c r="F392" s="12"/>
      <c r="G392" s="105" t="s">
        <v>257</v>
      </c>
      <c r="H392" s="85" t="s">
        <v>137</v>
      </c>
      <c r="I392" s="82" t="s">
        <v>279</v>
      </c>
      <c r="J392" s="82" t="s">
        <v>280</v>
      </c>
    </row>
    <row r="393" spans="1:11" s="6" customFormat="1" ht="13.5" customHeight="1" x14ac:dyDescent="0.25">
      <c r="A393" s="88" t="s">
        <v>4</v>
      </c>
      <c r="B393" s="89"/>
      <c r="C393" s="4">
        <f>SUM(C394:C398)</f>
        <v>350</v>
      </c>
      <c r="D393" s="12">
        <f>SUM(D394:D398)</f>
        <v>350</v>
      </c>
      <c r="E393" s="12">
        <f>SUM(E394:E398)</f>
        <v>0</v>
      </c>
      <c r="F393" s="12">
        <f>SUM(F394:F398)</f>
        <v>0</v>
      </c>
      <c r="G393" s="105"/>
      <c r="H393" s="86"/>
      <c r="I393" s="83"/>
      <c r="J393" s="83"/>
    </row>
    <row r="394" spans="1:11" s="6" customFormat="1" ht="13.5" customHeight="1" x14ac:dyDescent="0.25">
      <c r="A394" s="88" t="s">
        <v>6</v>
      </c>
      <c r="B394" s="89"/>
      <c r="C394" s="4"/>
      <c r="D394" s="12"/>
      <c r="E394" s="12"/>
      <c r="F394" s="12"/>
      <c r="G394" s="105"/>
      <c r="H394" s="86"/>
      <c r="I394" s="83"/>
      <c r="J394" s="83"/>
    </row>
    <row r="395" spans="1:11" s="6" customFormat="1" ht="13.5" customHeight="1" x14ac:dyDescent="0.25">
      <c r="A395" s="88" t="s">
        <v>0</v>
      </c>
      <c r="B395" s="89"/>
      <c r="C395" s="4">
        <f>SUM(D395:F395)</f>
        <v>350</v>
      </c>
      <c r="D395" s="12">
        <v>350</v>
      </c>
      <c r="E395" s="12">
        <v>0</v>
      </c>
      <c r="F395" s="12">
        <v>0</v>
      </c>
      <c r="G395" s="105"/>
      <c r="H395" s="86"/>
      <c r="I395" s="83"/>
      <c r="J395" s="83"/>
    </row>
    <row r="396" spans="1:11" s="6" customFormat="1" ht="13.5" customHeight="1" x14ac:dyDescent="0.25">
      <c r="A396" s="88" t="s">
        <v>1</v>
      </c>
      <c r="B396" s="89"/>
      <c r="C396" s="4"/>
      <c r="D396" s="12"/>
      <c r="E396" s="12"/>
      <c r="F396" s="12"/>
      <c r="G396" s="105"/>
      <c r="H396" s="86"/>
      <c r="I396" s="83"/>
      <c r="J396" s="83"/>
    </row>
    <row r="397" spans="1:11" s="6" customFormat="1" ht="13.5" customHeight="1" x14ac:dyDescent="0.25">
      <c r="A397" s="88" t="s">
        <v>2</v>
      </c>
      <c r="B397" s="89"/>
      <c r="C397" s="4"/>
      <c r="D397" s="12"/>
      <c r="E397" s="12"/>
      <c r="F397" s="12"/>
      <c r="G397" s="105"/>
      <c r="H397" s="86"/>
      <c r="I397" s="83"/>
      <c r="J397" s="83"/>
    </row>
    <row r="398" spans="1:11" s="9" customFormat="1" ht="13.5" customHeight="1" x14ac:dyDescent="0.25">
      <c r="A398" s="88" t="s">
        <v>33</v>
      </c>
      <c r="B398" s="89"/>
      <c r="C398" s="4"/>
      <c r="D398" s="12"/>
      <c r="E398" s="12"/>
      <c r="F398" s="12"/>
      <c r="G398" s="105"/>
      <c r="H398" s="86"/>
      <c r="I398" s="83"/>
      <c r="J398" s="83"/>
      <c r="K398" s="6"/>
    </row>
    <row r="399" spans="1:11" s="6" customFormat="1" ht="13.5" customHeight="1" x14ac:dyDescent="0.25">
      <c r="A399" s="88" t="s">
        <v>32</v>
      </c>
      <c r="B399" s="89"/>
      <c r="C399" s="4"/>
      <c r="D399" s="12"/>
      <c r="E399" s="12"/>
      <c r="F399" s="12"/>
      <c r="G399" s="105"/>
      <c r="H399" s="87"/>
      <c r="I399" s="83"/>
      <c r="J399" s="83"/>
    </row>
    <row r="400" spans="1:11" ht="53.4" customHeight="1" x14ac:dyDescent="0.25">
      <c r="A400" s="66" t="s">
        <v>20</v>
      </c>
      <c r="B400" s="4" t="s">
        <v>188</v>
      </c>
      <c r="C400" s="4"/>
      <c r="D400" s="12"/>
      <c r="E400" s="12"/>
      <c r="F400" s="12"/>
      <c r="G400" s="85" t="s">
        <v>258</v>
      </c>
      <c r="H400" s="85" t="s">
        <v>125</v>
      </c>
      <c r="I400" s="82" t="s">
        <v>279</v>
      </c>
      <c r="J400" s="82" t="s">
        <v>280</v>
      </c>
    </row>
    <row r="401" spans="1:11" s="6" customFormat="1" ht="14.25" customHeight="1" x14ac:dyDescent="0.25">
      <c r="A401" s="88" t="s">
        <v>4</v>
      </c>
      <c r="B401" s="89"/>
      <c r="C401" s="4">
        <f>SUM(C402:C407)</f>
        <v>925</v>
      </c>
      <c r="D401" s="12">
        <f>SUM(D402:D407)</f>
        <v>925</v>
      </c>
      <c r="E401" s="12">
        <f>SUM(E402:E407)</f>
        <v>0</v>
      </c>
      <c r="F401" s="12">
        <f>SUM(F402:F407)</f>
        <v>0</v>
      </c>
      <c r="G401" s="86"/>
      <c r="H401" s="86"/>
      <c r="I401" s="83"/>
      <c r="J401" s="83"/>
    </row>
    <row r="402" spans="1:11" s="6" customFormat="1" ht="14.25" customHeight="1" x14ac:dyDescent="0.25">
      <c r="A402" s="88" t="s">
        <v>6</v>
      </c>
      <c r="B402" s="89"/>
      <c r="C402" s="4"/>
      <c r="D402" s="12"/>
      <c r="E402" s="12"/>
      <c r="F402" s="12"/>
      <c r="G402" s="86"/>
      <c r="H402" s="86"/>
      <c r="I402" s="83"/>
      <c r="J402" s="83"/>
    </row>
    <row r="403" spans="1:11" s="6" customFormat="1" ht="14.25" customHeight="1" x14ac:dyDescent="0.25">
      <c r="A403" s="88" t="s">
        <v>0</v>
      </c>
      <c r="B403" s="89"/>
      <c r="C403" s="4">
        <f>SUM(D403:F403)</f>
        <v>925</v>
      </c>
      <c r="D403" s="12">
        <v>925</v>
      </c>
      <c r="E403" s="12">
        <v>0</v>
      </c>
      <c r="F403" s="12">
        <v>0</v>
      </c>
      <c r="G403" s="86"/>
      <c r="H403" s="86"/>
      <c r="I403" s="83"/>
      <c r="J403" s="83"/>
    </row>
    <row r="404" spans="1:11" s="6" customFormat="1" ht="14.25" customHeight="1" x14ac:dyDescent="0.25">
      <c r="A404" s="88" t="s">
        <v>1</v>
      </c>
      <c r="B404" s="89"/>
      <c r="C404" s="4"/>
      <c r="D404" s="12"/>
      <c r="E404" s="12"/>
      <c r="F404" s="12"/>
      <c r="G404" s="86"/>
      <c r="H404" s="86"/>
      <c r="I404" s="83"/>
      <c r="J404" s="83"/>
    </row>
    <row r="405" spans="1:11" s="6" customFormat="1" ht="14.25" customHeight="1" x14ac:dyDescent="0.25">
      <c r="A405" s="88" t="s">
        <v>2</v>
      </c>
      <c r="B405" s="89"/>
      <c r="C405" s="4"/>
      <c r="D405" s="12"/>
      <c r="E405" s="12"/>
      <c r="F405" s="12"/>
      <c r="G405" s="86"/>
      <c r="H405" s="86"/>
      <c r="I405" s="83"/>
      <c r="J405" s="83"/>
    </row>
    <row r="406" spans="1:11" s="9" customFormat="1" ht="14.25" customHeight="1" x14ac:dyDescent="0.25">
      <c r="A406" s="88" t="s">
        <v>33</v>
      </c>
      <c r="B406" s="89"/>
      <c r="C406" s="4"/>
      <c r="D406" s="12"/>
      <c r="E406" s="12"/>
      <c r="F406" s="12"/>
      <c r="G406" s="86"/>
      <c r="H406" s="86"/>
      <c r="I406" s="83"/>
      <c r="J406" s="83"/>
      <c r="K406" s="6"/>
    </row>
    <row r="407" spans="1:11" s="6" customFormat="1" ht="14.25" customHeight="1" x14ac:dyDescent="0.25">
      <c r="A407" s="88" t="s">
        <v>32</v>
      </c>
      <c r="B407" s="89"/>
      <c r="C407" s="4"/>
      <c r="D407" s="12"/>
      <c r="E407" s="12"/>
      <c r="F407" s="12"/>
      <c r="G407" s="87"/>
      <c r="H407" s="39"/>
      <c r="I407" s="83"/>
      <c r="J407" s="83"/>
    </row>
    <row r="408" spans="1:11" ht="58.2" customHeight="1" x14ac:dyDescent="0.25">
      <c r="A408" s="66" t="s">
        <v>20</v>
      </c>
      <c r="B408" s="4" t="s">
        <v>189</v>
      </c>
      <c r="C408" s="4"/>
      <c r="D408" s="12"/>
      <c r="E408" s="12"/>
      <c r="F408" s="12"/>
      <c r="G408" s="85" t="s">
        <v>242</v>
      </c>
      <c r="H408" s="85" t="s">
        <v>125</v>
      </c>
      <c r="I408" s="82" t="s">
        <v>279</v>
      </c>
      <c r="J408" s="82" t="s">
        <v>280</v>
      </c>
    </row>
    <row r="409" spans="1:11" s="6" customFormat="1" ht="14.25" customHeight="1" x14ac:dyDescent="0.25">
      <c r="A409" s="88" t="s">
        <v>4</v>
      </c>
      <c r="B409" s="89"/>
      <c r="C409" s="4">
        <f>SUM(C410:C415)</f>
        <v>70</v>
      </c>
      <c r="D409" s="12">
        <f>SUM(D410:D415)</f>
        <v>70</v>
      </c>
      <c r="E409" s="12">
        <f>SUM(E410:E415)</f>
        <v>0</v>
      </c>
      <c r="F409" s="12">
        <f>SUM(F410:F415)</f>
        <v>0</v>
      </c>
      <c r="G409" s="86"/>
      <c r="H409" s="86"/>
      <c r="I409" s="83"/>
      <c r="J409" s="83"/>
    </row>
    <row r="410" spans="1:11" s="6" customFormat="1" ht="14.25" customHeight="1" x14ac:dyDescent="0.25">
      <c r="A410" s="88" t="s">
        <v>6</v>
      </c>
      <c r="B410" s="89"/>
      <c r="C410" s="4"/>
      <c r="D410" s="12"/>
      <c r="E410" s="12"/>
      <c r="F410" s="12"/>
      <c r="G410" s="86"/>
      <c r="H410" s="86"/>
      <c r="I410" s="83"/>
      <c r="J410" s="83"/>
    </row>
    <row r="411" spans="1:11" s="6" customFormat="1" ht="14.25" customHeight="1" x14ac:dyDescent="0.25">
      <c r="A411" s="88" t="s">
        <v>0</v>
      </c>
      <c r="B411" s="89"/>
      <c r="C411" s="4">
        <f>SUM(D411:F411)</f>
        <v>70</v>
      </c>
      <c r="D411" s="12">
        <v>70</v>
      </c>
      <c r="E411" s="12">
        <v>0</v>
      </c>
      <c r="F411" s="12">
        <v>0</v>
      </c>
      <c r="G411" s="86"/>
      <c r="H411" s="86"/>
      <c r="I411" s="83"/>
      <c r="J411" s="83"/>
    </row>
    <row r="412" spans="1:11" s="6" customFormat="1" ht="14.25" customHeight="1" x14ac:dyDescent="0.25">
      <c r="A412" s="88" t="s">
        <v>1</v>
      </c>
      <c r="B412" s="89"/>
      <c r="C412" s="4"/>
      <c r="D412" s="12"/>
      <c r="E412" s="12"/>
      <c r="F412" s="12"/>
      <c r="G412" s="86"/>
      <c r="H412" s="86"/>
      <c r="I412" s="83"/>
      <c r="J412" s="83"/>
    </row>
    <row r="413" spans="1:11" s="6" customFormat="1" ht="14.25" customHeight="1" x14ac:dyDescent="0.25">
      <c r="A413" s="88" t="s">
        <v>2</v>
      </c>
      <c r="B413" s="89"/>
      <c r="C413" s="4"/>
      <c r="D413" s="12"/>
      <c r="E413" s="12"/>
      <c r="F413" s="12"/>
      <c r="G413" s="86"/>
      <c r="H413" s="86"/>
      <c r="I413" s="83"/>
      <c r="J413" s="83"/>
    </row>
    <row r="414" spans="1:11" s="9" customFormat="1" ht="14.25" customHeight="1" x14ac:dyDescent="0.25">
      <c r="A414" s="88" t="s">
        <v>33</v>
      </c>
      <c r="B414" s="89"/>
      <c r="C414" s="4"/>
      <c r="D414" s="12"/>
      <c r="E414" s="12"/>
      <c r="F414" s="12"/>
      <c r="G414" s="86"/>
      <c r="H414" s="86"/>
      <c r="I414" s="83"/>
      <c r="J414" s="83"/>
      <c r="K414" s="6"/>
    </row>
    <row r="415" spans="1:11" s="6" customFormat="1" ht="14.25" customHeight="1" x14ac:dyDescent="0.25">
      <c r="A415" s="88" t="s">
        <v>32</v>
      </c>
      <c r="B415" s="89"/>
      <c r="C415" s="4"/>
      <c r="D415" s="12"/>
      <c r="E415" s="12"/>
      <c r="F415" s="12"/>
      <c r="G415" s="87"/>
      <c r="H415" s="87"/>
      <c r="I415" s="83"/>
      <c r="J415" s="83"/>
    </row>
    <row r="416" spans="1:11" s="6" customFormat="1" ht="44.25" customHeight="1" x14ac:dyDescent="0.25">
      <c r="A416" s="66" t="s">
        <v>111</v>
      </c>
      <c r="B416" s="4" t="s">
        <v>105</v>
      </c>
      <c r="C416" s="4"/>
      <c r="D416" s="12"/>
      <c r="E416" s="12"/>
      <c r="F416" s="12"/>
      <c r="G416" s="105" t="s">
        <v>257</v>
      </c>
      <c r="H416" s="105" t="s">
        <v>138</v>
      </c>
      <c r="I416" s="82" t="s">
        <v>279</v>
      </c>
      <c r="J416" s="82" t="s">
        <v>280</v>
      </c>
    </row>
    <row r="417" spans="1:11" s="6" customFormat="1" ht="15" customHeight="1" x14ac:dyDescent="0.25">
      <c r="A417" s="120" t="s">
        <v>4</v>
      </c>
      <c r="B417" s="120"/>
      <c r="C417" s="4">
        <f>SUM(C418:C423)</f>
        <v>0</v>
      </c>
      <c r="D417" s="12">
        <f>SUM(D418:D423)</f>
        <v>0</v>
      </c>
      <c r="E417" s="12">
        <f>SUM(E418:E423)</f>
        <v>0</v>
      </c>
      <c r="F417" s="12">
        <f>SUM(F418:F423)</f>
        <v>0</v>
      </c>
      <c r="G417" s="105"/>
      <c r="H417" s="105"/>
      <c r="I417" s="83"/>
      <c r="J417" s="83"/>
    </row>
    <row r="418" spans="1:11" s="6" customFormat="1" ht="15" customHeight="1" x14ac:dyDescent="0.25">
      <c r="A418" s="120" t="s">
        <v>6</v>
      </c>
      <c r="B418" s="120"/>
      <c r="C418" s="4"/>
      <c r="D418" s="12"/>
      <c r="E418" s="12"/>
      <c r="F418" s="12"/>
      <c r="G418" s="105"/>
      <c r="H418" s="105"/>
      <c r="I418" s="83"/>
      <c r="J418" s="83"/>
    </row>
    <row r="419" spans="1:11" s="6" customFormat="1" ht="15" customHeight="1" x14ac:dyDescent="0.25">
      <c r="A419" s="120" t="s">
        <v>0</v>
      </c>
      <c r="B419" s="120"/>
      <c r="C419" s="4">
        <f>SUM(D419:F419)</f>
        <v>0</v>
      </c>
      <c r="D419" s="12">
        <v>0</v>
      </c>
      <c r="E419" s="12">
        <v>0</v>
      </c>
      <c r="F419" s="12">
        <v>0</v>
      </c>
      <c r="G419" s="105"/>
      <c r="H419" s="105"/>
      <c r="I419" s="83"/>
      <c r="J419" s="83"/>
    </row>
    <row r="420" spans="1:11" s="6" customFormat="1" ht="15" customHeight="1" x14ac:dyDescent="0.25">
      <c r="A420" s="120" t="s">
        <v>1</v>
      </c>
      <c r="B420" s="120"/>
      <c r="C420" s="4"/>
      <c r="D420" s="12"/>
      <c r="E420" s="12"/>
      <c r="F420" s="12"/>
      <c r="G420" s="105"/>
      <c r="H420" s="105"/>
      <c r="I420" s="83"/>
      <c r="J420" s="83"/>
    </row>
    <row r="421" spans="1:11" s="6" customFormat="1" ht="15" customHeight="1" x14ac:dyDescent="0.25">
      <c r="A421" s="120" t="s">
        <v>2</v>
      </c>
      <c r="B421" s="120"/>
      <c r="C421" s="4"/>
      <c r="D421" s="12"/>
      <c r="E421" s="12"/>
      <c r="F421" s="12"/>
      <c r="G421" s="105"/>
      <c r="H421" s="105"/>
      <c r="I421" s="83"/>
      <c r="J421" s="83"/>
    </row>
    <row r="422" spans="1:11" s="9" customFormat="1" ht="15" customHeight="1" x14ac:dyDescent="0.25">
      <c r="A422" s="120" t="s">
        <v>33</v>
      </c>
      <c r="B422" s="128"/>
      <c r="C422" s="4"/>
      <c r="D422" s="12"/>
      <c r="E422" s="12"/>
      <c r="F422" s="12"/>
      <c r="G422" s="105"/>
      <c r="H422" s="105"/>
      <c r="I422" s="83"/>
      <c r="J422" s="83"/>
      <c r="K422" s="6"/>
    </row>
    <row r="423" spans="1:11" s="6" customFormat="1" ht="15" customHeight="1" x14ac:dyDescent="0.25">
      <c r="A423" s="120" t="s">
        <v>32</v>
      </c>
      <c r="B423" s="120"/>
      <c r="C423" s="4"/>
      <c r="D423" s="12"/>
      <c r="E423" s="12"/>
      <c r="F423" s="12"/>
      <c r="G423" s="105"/>
      <c r="H423" s="105"/>
      <c r="I423" s="83"/>
      <c r="J423" s="83"/>
    </row>
    <row r="424" spans="1:11" s="6" customFormat="1" ht="51" customHeight="1" x14ac:dyDescent="0.25">
      <c r="A424" s="66" t="s">
        <v>83</v>
      </c>
      <c r="B424" s="4" t="s">
        <v>190</v>
      </c>
      <c r="C424" s="4"/>
      <c r="D424" s="12"/>
      <c r="E424" s="12"/>
      <c r="F424" s="12"/>
      <c r="G424" s="105" t="s">
        <v>257</v>
      </c>
      <c r="H424" s="105" t="s">
        <v>138</v>
      </c>
      <c r="I424" s="82" t="s">
        <v>279</v>
      </c>
      <c r="J424" s="82" t="s">
        <v>280</v>
      </c>
    </row>
    <row r="425" spans="1:11" s="6" customFormat="1" ht="15" customHeight="1" x14ac:dyDescent="0.25">
      <c r="A425" s="120" t="s">
        <v>4</v>
      </c>
      <c r="B425" s="120"/>
      <c r="C425" s="4">
        <f>SUM(C426:C431)</f>
        <v>690</v>
      </c>
      <c r="D425" s="12">
        <f>SUM(D426:D431)</f>
        <v>590</v>
      </c>
      <c r="E425" s="12">
        <f>SUM(E426:E431)</f>
        <v>50</v>
      </c>
      <c r="F425" s="12">
        <f>SUM(F426:F431)</f>
        <v>50</v>
      </c>
      <c r="G425" s="105"/>
      <c r="H425" s="105"/>
      <c r="I425" s="83"/>
      <c r="J425" s="83"/>
    </row>
    <row r="426" spans="1:11" s="6" customFormat="1" ht="15" customHeight="1" x14ac:dyDescent="0.25">
      <c r="A426" s="120" t="s">
        <v>6</v>
      </c>
      <c r="B426" s="120"/>
      <c r="C426" s="4"/>
      <c r="D426" s="12"/>
      <c r="E426" s="12"/>
      <c r="F426" s="12"/>
      <c r="G426" s="105"/>
      <c r="H426" s="105"/>
      <c r="I426" s="83"/>
      <c r="J426" s="83"/>
    </row>
    <row r="427" spans="1:11" s="6" customFormat="1" ht="15" customHeight="1" x14ac:dyDescent="0.25">
      <c r="A427" s="120" t="s">
        <v>0</v>
      </c>
      <c r="B427" s="120"/>
      <c r="C427" s="4">
        <f>SUM(D427:F428)</f>
        <v>690</v>
      </c>
      <c r="D427" s="12">
        <v>590</v>
      </c>
      <c r="E427" s="12">
        <v>50</v>
      </c>
      <c r="F427" s="12">
        <v>50</v>
      </c>
      <c r="G427" s="105"/>
      <c r="H427" s="105"/>
      <c r="I427" s="83"/>
      <c r="J427" s="83"/>
    </row>
    <row r="428" spans="1:11" s="6" customFormat="1" ht="15" customHeight="1" x14ac:dyDescent="0.25">
      <c r="A428" s="120" t="s">
        <v>1</v>
      </c>
      <c r="B428" s="120"/>
      <c r="C428" s="4"/>
      <c r="D428" s="12"/>
      <c r="E428" s="12"/>
      <c r="F428" s="12"/>
      <c r="G428" s="105"/>
      <c r="H428" s="105"/>
      <c r="I428" s="83"/>
      <c r="J428" s="83"/>
    </row>
    <row r="429" spans="1:11" s="6" customFormat="1" ht="15" customHeight="1" x14ac:dyDescent="0.25">
      <c r="A429" s="120" t="s">
        <v>2</v>
      </c>
      <c r="B429" s="120"/>
      <c r="C429" s="4"/>
      <c r="D429" s="12"/>
      <c r="E429" s="12"/>
      <c r="F429" s="12"/>
      <c r="G429" s="105"/>
      <c r="H429" s="105"/>
      <c r="I429" s="83"/>
      <c r="J429" s="83"/>
    </row>
    <row r="430" spans="1:11" s="9" customFormat="1" ht="15" customHeight="1" x14ac:dyDescent="0.25">
      <c r="A430" s="120" t="s">
        <v>33</v>
      </c>
      <c r="B430" s="128"/>
      <c r="C430" s="4"/>
      <c r="D430" s="12"/>
      <c r="E430" s="12"/>
      <c r="F430" s="12"/>
      <c r="G430" s="105"/>
      <c r="H430" s="105"/>
      <c r="I430" s="83"/>
      <c r="J430" s="83"/>
      <c r="K430" s="6"/>
    </row>
    <row r="431" spans="1:11" s="6" customFormat="1" ht="15" customHeight="1" x14ac:dyDescent="0.25">
      <c r="A431" s="120" t="s">
        <v>32</v>
      </c>
      <c r="B431" s="120"/>
      <c r="C431" s="4"/>
      <c r="D431" s="12"/>
      <c r="E431" s="12"/>
      <c r="F431" s="12"/>
      <c r="G431" s="105"/>
      <c r="H431" s="105"/>
      <c r="I431" s="83"/>
      <c r="J431" s="83"/>
    </row>
    <row r="432" spans="1:11" s="6" customFormat="1" ht="53.4" customHeight="1" x14ac:dyDescent="0.25">
      <c r="A432" s="66" t="s">
        <v>83</v>
      </c>
      <c r="B432" s="4" t="s">
        <v>190</v>
      </c>
      <c r="C432" s="4"/>
      <c r="D432" s="12"/>
      <c r="E432" s="12"/>
      <c r="F432" s="12"/>
      <c r="G432" s="85" t="s">
        <v>242</v>
      </c>
      <c r="H432" s="105" t="s">
        <v>138</v>
      </c>
      <c r="I432" s="82" t="s">
        <v>279</v>
      </c>
      <c r="J432" s="82" t="s">
        <v>280</v>
      </c>
    </row>
    <row r="433" spans="1:11" s="6" customFormat="1" ht="15" customHeight="1" x14ac:dyDescent="0.25">
      <c r="A433" s="120" t="s">
        <v>4</v>
      </c>
      <c r="B433" s="120"/>
      <c r="C433" s="4">
        <f>SUM(C434:C439)</f>
        <v>0</v>
      </c>
      <c r="D433" s="12">
        <f>SUM(D434:D439)</f>
        <v>0</v>
      </c>
      <c r="E433" s="12">
        <f>SUM(E434:E439)</f>
        <v>0</v>
      </c>
      <c r="F433" s="12">
        <f>SUM(F434:F439)</f>
        <v>0</v>
      </c>
      <c r="G433" s="86"/>
      <c r="H433" s="105"/>
      <c r="I433" s="83"/>
      <c r="J433" s="83"/>
    </row>
    <row r="434" spans="1:11" s="6" customFormat="1" ht="15" customHeight="1" x14ac:dyDescent="0.25">
      <c r="A434" s="120" t="s">
        <v>6</v>
      </c>
      <c r="B434" s="120"/>
      <c r="C434" s="4"/>
      <c r="D434" s="12"/>
      <c r="E434" s="12"/>
      <c r="F434" s="12"/>
      <c r="G434" s="86"/>
      <c r="H434" s="105"/>
      <c r="I434" s="83"/>
      <c r="J434" s="83"/>
    </row>
    <row r="435" spans="1:11" s="6" customFormat="1" ht="15" customHeight="1" x14ac:dyDescent="0.25">
      <c r="A435" s="120" t="s">
        <v>0</v>
      </c>
      <c r="B435" s="120"/>
      <c r="C435" s="4">
        <f>SUM(D435:F436)</f>
        <v>0</v>
      </c>
      <c r="D435" s="12">
        <v>0</v>
      </c>
      <c r="E435" s="12">
        <v>0</v>
      </c>
      <c r="F435" s="12">
        <v>0</v>
      </c>
      <c r="G435" s="86"/>
      <c r="H435" s="105"/>
      <c r="I435" s="83"/>
      <c r="J435" s="83"/>
    </row>
    <row r="436" spans="1:11" s="6" customFormat="1" ht="15" customHeight="1" x14ac:dyDescent="0.25">
      <c r="A436" s="120" t="s">
        <v>1</v>
      </c>
      <c r="B436" s="120"/>
      <c r="C436" s="4"/>
      <c r="D436" s="12"/>
      <c r="E436" s="12"/>
      <c r="F436" s="12"/>
      <c r="G436" s="86"/>
      <c r="H436" s="105"/>
      <c r="I436" s="83"/>
      <c r="J436" s="83"/>
    </row>
    <row r="437" spans="1:11" s="6" customFormat="1" ht="15" customHeight="1" x14ac:dyDescent="0.25">
      <c r="A437" s="120" t="s">
        <v>2</v>
      </c>
      <c r="B437" s="120"/>
      <c r="C437" s="4"/>
      <c r="D437" s="12"/>
      <c r="E437" s="12"/>
      <c r="F437" s="12"/>
      <c r="G437" s="86"/>
      <c r="H437" s="105"/>
      <c r="I437" s="83"/>
      <c r="J437" s="83"/>
    </row>
    <row r="438" spans="1:11" s="9" customFormat="1" ht="15" customHeight="1" x14ac:dyDescent="0.25">
      <c r="A438" s="120" t="s">
        <v>33</v>
      </c>
      <c r="B438" s="128"/>
      <c r="C438" s="4"/>
      <c r="D438" s="12"/>
      <c r="E438" s="12"/>
      <c r="F438" s="12"/>
      <c r="G438" s="86"/>
      <c r="H438" s="105"/>
      <c r="I438" s="83"/>
      <c r="J438" s="83"/>
      <c r="K438" s="6"/>
    </row>
    <row r="439" spans="1:11" s="6" customFormat="1" ht="15" customHeight="1" x14ac:dyDescent="0.25">
      <c r="A439" s="120" t="s">
        <v>32</v>
      </c>
      <c r="B439" s="120"/>
      <c r="C439" s="4"/>
      <c r="D439" s="12"/>
      <c r="E439" s="12"/>
      <c r="F439" s="12"/>
      <c r="G439" s="87"/>
      <c r="H439" s="105"/>
      <c r="I439" s="83"/>
      <c r="J439" s="83"/>
    </row>
    <row r="440" spans="1:11" s="6" customFormat="1" ht="144.6" customHeight="1" x14ac:dyDescent="0.25">
      <c r="A440" s="66" t="s">
        <v>84</v>
      </c>
      <c r="B440" s="4" t="s">
        <v>191</v>
      </c>
      <c r="C440" s="4"/>
      <c r="D440" s="12"/>
      <c r="E440" s="13"/>
      <c r="F440" s="13"/>
      <c r="G440" s="85" t="s">
        <v>242</v>
      </c>
      <c r="H440" s="85" t="s">
        <v>124</v>
      </c>
      <c r="I440" s="82" t="s">
        <v>279</v>
      </c>
      <c r="J440" s="82" t="s">
        <v>280</v>
      </c>
    </row>
    <row r="441" spans="1:11" s="6" customFormat="1" ht="15" customHeight="1" x14ac:dyDescent="0.25">
      <c r="A441" s="88" t="s">
        <v>4</v>
      </c>
      <c r="B441" s="89"/>
      <c r="C441" s="4">
        <f>SUM(C442:C447)</f>
        <v>0</v>
      </c>
      <c r="D441" s="12">
        <f>SUM(D442:D447)</f>
        <v>0</v>
      </c>
      <c r="E441" s="12">
        <f>SUM(E442:E447)</f>
        <v>0</v>
      </c>
      <c r="F441" s="12">
        <f>SUM(F442:F447)</f>
        <v>0</v>
      </c>
      <c r="G441" s="86"/>
      <c r="H441" s="86"/>
      <c r="I441" s="83"/>
      <c r="J441" s="83"/>
    </row>
    <row r="442" spans="1:11" s="6" customFormat="1" ht="15" customHeight="1" x14ac:dyDescent="0.25">
      <c r="A442" s="88" t="s">
        <v>6</v>
      </c>
      <c r="B442" s="89"/>
      <c r="C442" s="4"/>
      <c r="D442" s="12"/>
      <c r="E442" s="12"/>
      <c r="F442" s="12"/>
      <c r="G442" s="86"/>
      <c r="H442" s="86"/>
      <c r="I442" s="83"/>
      <c r="J442" s="83"/>
    </row>
    <row r="443" spans="1:11" s="6" customFormat="1" ht="15" customHeight="1" x14ac:dyDescent="0.25">
      <c r="A443" s="88" t="s">
        <v>0</v>
      </c>
      <c r="B443" s="89"/>
      <c r="C443" s="4">
        <f>SUM(D443:F443)</f>
        <v>0</v>
      </c>
      <c r="D443" s="12">
        <v>0</v>
      </c>
      <c r="E443" s="12">
        <v>0</v>
      </c>
      <c r="F443" s="12">
        <v>0</v>
      </c>
      <c r="G443" s="86"/>
      <c r="H443" s="86"/>
      <c r="I443" s="83"/>
      <c r="J443" s="83"/>
    </row>
    <row r="444" spans="1:11" s="6" customFormat="1" ht="15" customHeight="1" x14ac:dyDescent="0.25">
      <c r="A444" s="88" t="s">
        <v>1</v>
      </c>
      <c r="B444" s="89"/>
      <c r="C444" s="4"/>
      <c r="D444" s="12"/>
      <c r="E444" s="12"/>
      <c r="F444" s="12"/>
      <c r="G444" s="86"/>
      <c r="H444" s="86"/>
      <c r="I444" s="83"/>
      <c r="J444" s="83"/>
    </row>
    <row r="445" spans="1:11" s="6" customFormat="1" ht="15" customHeight="1" x14ac:dyDescent="0.25">
      <c r="A445" s="88" t="s">
        <v>2</v>
      </c>
      <c r="B445" s="89"/>
      <c r="C445" s="4"/>
      <c r="D445" s="12"/>
      <c r="E445" s="12"/>
      <c r="F445" s="12"/>
      <c r="G445" s="86"/>
      <c r="H445" s="86"/>
      <c r="I445" s="83"/>
      <c r="J445" s="83"/>
    </row>
    <row r="446" spans="1:11" s="9" customFormat="1" ht="15" customHeight="1" x14ac:dyDescent="0.25">
      <c r="A446" s="88" t="s">
        <v>33</v>
      </c>
      <c r="B446" s="89"/>
      <c r="C446" s="4"/>
      <c r="D446" s="12"/>
      <c r="E446" s="12"/>
      <c r="F446" s="12"/>
      <c r="G446" s="86"/>
      <c r="H446" s="86"/>
      <c r="I446" s="83"/>
      <c r="J446" s="83"/>
      <c r="K446" s="6"/>
    </row>
    <row r="447" spans="1:11" s="6" customFormat="1" ht="15" customHeight="1" x14ac:dyDescent="0.25">
      <c r="A447" s="88" t="s">
        <v>32</v>
      </c>
      <c r="B447" s="89"/>
      <c r="C447" s="4"/>
      <c r="D447" s="12"/>
      <c r="E447" s="12"/>
      <c r="F447" s="12"/>
      <c r="G447" s="87"/>
      <c r="H447" s="87"/>
      <c r="I447" s="83"/>
      <c r="J447" s="83"/>
    </row>
    <row r="448" spans="1:11" s="6" customFormat="1" ht="84" customHeight="1" x14ac:dyDescent="0.25">
      <c r="A448" s="66" t="s">
        <v>112</v>
      </c>
      <c r="B448" s="4" t="s">
        <v>192</v>
      </c>
      <c r="C448" s="4"/>
      <c r="D448" s="12"/>
      <c r="E448" s="12"/>
      <c r="F448" s="12"/>
      <c r="G448" s="85" t="s">
        <v>242</v>
      </c>
      <c r="H448" s="105" t="s">
        <v>123</v>
      </c>
      <c r="I448" s="82" t="s">
        <v>279</v>
      </c>
      <c r="J448" s="82" t="s">
        <v>280</v>
      </c>
    </row>
    <row r="449" spans="1:11" s="6" customFormat="1" ht="13.5" customHeight="1" x14ac:dyDescent="0.25">
      <c r="A449" s="120" t="s">
        <v>4</v>
      </c>
      <c r="B449" s="120"/>
      <c r="C449" s="4">
        <f>SUM(C450:C455)</f>
        <v>260.05</v>
      </c>
      <c r="D449" s="12">
        <f>SUM(D450:D455)</f>
        <v>120.05</v>
      </c>
      <c r="E449" s="12">
        <f>SUM(E450:E455)</f>
        <v>70</v>
      </c>
      <c r="F449" s="12">
        <f>SUM(F450:F455)</f>
        <v>70</v>
      </c>
      <c r="G449" s="86"/>
      <c r="H449" s="105"/>
      <c r="I449" s="83"/>
      <c r="J449" s="83"/>
    </row>
    <row r="450" spans="1:11" s="6" customFormat="1" ht="13.5" customHeight="1" x14ac:dyDescent="0.25">
      <c r="A450" s="120" t="s">
        <v>6</v>
      </c>
      <c r="B450" s="120"/>
      <c r="C450" s="4"/>
      <c r="D450" s="12"/>
      <c r="E450" s="12"/>
      <c r="F450" s="12"/>
      <c r="G450" s="86"/>
      <c r="H450" s="105"/>
      <c r="I450" s="83"/>
      <c r="J450" s="83"/>
    </row>
    <row r="451" spans="1:11" s="6" customFormat="1" ht="13.5" customHeight="1" x14ac:dyDescent="0.25">
      <c r="A451" s="120" t="s">
        <v>0</v>
      </c>
      <c r="B451" s="120"/>
      <c r="C451" s="4">
        <f>SUM(D451:F451)</f>
        <v>260.05</v>
      </c>
      <c r="D451" s="12">
        <v>120.05</v>
      </c>
      <c r="E451" s="12">
        <v>70</v>
      </c>
      <c r="F451" s="12">
        <v>70</v>
      </c>
      <c r="G451" s="86"/>
      <c r="H451" s="105"/>
      <c r="I451" s="83"/>
      <c r="J451" s="83"/>
    </row>
    <row r="452" spans="1:11" s="6" customFormat="1" ht="13.5" customHeight="1" x14ac:dyDescent="0.25">
      <c r="A452" s="120" t="s">
        <v>1</v>
      </c>
      <c r="B452" s="120"/>
      <c r="C452" s="4"/>
      <c r="D452" s="12"/>
      <c r="E452" s="12"/>
      <c r="F452" s="12"/>
      <c r="G452" s="86"/>
      <c r="H452" s="105"/>
      <c r="I452" s="83"/>
      <c r="J452" s="83"/>
    </row>
    <row r="453" spans="1:11" s="6" customFormat="1" ht="13.5" customHeight="1" x14ac:dyDescent="0.25">
      <c r="A453" s="120" t="s">
        <v>2</v>
      </c>
      <c r="B453" s="120"/>
      <c r="C453" s="4"/>
      <c r="D453" s="12"/>
      <c r="E453" s="12"/>
      <c r="F453" s="12"/>
      <c r="G453" s="86"/>
      <c r="H453" s="105"/>
      <c r="I453" s="83"/>
      <c r="J453" s="83"/>
    </row>
    <row r="454" spans="1:11" s="9" customFormat="1" ht="13.5" customHeight="1" x14ac:dyDescent="0.25">
      <c r="A454" s="120" t="s">
        <v>33</v>
      </c>
      <c r="B454" s="128"/>
      <c r="C454" s="4"/>
      <c r="D454" s="12"/>
      <c r="E454" s="12"/>
      <c r="F454" s="12"/>
      <c r="G454" s="86"/>
      <c r="H454" s="105"/>
      <c r="I454" s="83"/>
      <c r="J454" s="83"/>
      <c r="K454" s="6"/>
    </row>
    <row r="455" spans="1:11" s="6" customFormat="1" ht="13.5" customHeight="1" x14ac:dyDescent="0.25">
      <c r="A455" s="120" t="s">
        <v>32</v>
      </c>
      <c r="B455" s="120"/>
      <c r="C455" s="4"/>
      <c r="D455" s="12"/>
      <c r="E455" s="12"/>
      <c r="F455" s="12"/>
      <c r="G455" s="87"/>
      <c r="H455" s="105"/>
      <c r="I455" s="83"/>
      <c r="J455" s="83"/>
    </row>
    <row r="456" spans="1:11" s="17" customFormat="1" ht="25.8" customHeight="1" x14ac:dyDescent="0.25">
      <c r="A456" s="71"/>
      <c r="B456" s="125" t="s">
        <v>46</v>
      </c>
      <c r="C456" s="126"/>
      <c r="D456" s="126"/>
      <c r="E456" s="126"/>
      <c r="F456" s="127"/>
      <c r="G456" s="21"/>
      <c r="H456" s="21"/>
      <c r="I456" s="21"/>
      <c r="J456" s="32"/>
    </row>
    <row r="457" spans="1:11" s="18" customFormat="1" ht="52.2" customHeight="1" x14ac:dyDescent="0.25">
      <c r="A457" s="29" t="s">
        <v>19</v>
      </c>
      <c r="B457" s="153" t="s">
        <v>293</v>
      </c>
      <c r="C457" s="166"/>
      <c r="D457" s="166"/>
      <c r="E457" s="166"/>
      <c r="F457" s="154"/>
      <c r="G457" s="30" t="s">
        <v>217</v>
      </c>
      <c r="H457" s="31"/>
      <c r="I457" s="114" t="s">
        <v>260</v>
      </c>
      <c r="J457" s="115"/>
    </row>
    <row r="458" spans="1:11" s="18" customFormat="1" ht="61.8" customHeight="1" x14ac:dyDescent="0.25">
      <c r="A458" s="29" t="s">
        <v>221</v>
      </c>
      <c r="B458" s="153" t="s">
        <v>294</v>
      </c>
      <c r="C458" s="166"/>
      <c r="D458" s="166"/>
      <c r="E458" s="166"/>
      <c r="F458" s="154"/>
      <c r="G458" s="30" t="s">
        <v>217</v>
      </c>
      <c r="H458" s="31"/>
      <c r="I458" s="114" t="s">
        <v>261</v>
      </c>
      <c r="J458" s="115"/>
    </row>
    <row r="459" spans="1:11" s="6" customFormat="1" ht="81.599999999999994" customHeight="1" x14ac:dyDescent="0.25">
      <c r="A459" s="63" t="s">
        <v>21</v>
      </c>
      <c r="B459" s="65" t="s">
        <v>109</v>
      </c>
      <c r="C459" s="4"/>
      <c r="D459" s="12"/>
      <c r="E459" s="12"/>
      <c r="F459" s="12"/>
      <c r="G459" s="105" t="s">
        <v>218</v>
      </c>
      <c r="H459" s="134" t="s">
        <v>133</v>
      </c>
      <c r="I459" s="107" t="s">
        <v>278</v>
      </c>
      <c r="J459" s="107" t="s">
        <v>277</v>
      </c>
    </row>
    <row r="460" spans="1:11" s="6" customFormat="1" ht="14.25" customHeight="1" x14ac:dyDescent="0.25">
      <c r="A460" s="120" t="s">
        <v>4</v>
      </c>
      <c r="B460" s="120"/>
      <c r="C460" s="12">
        <f t="shared" ref="C460:F462" si="8">SUM(C468,C580,C644)</f>
        <v>11587.199999999999</v>
      </c>
      <c r="D460" s="12">
        <f t="shared" si="8"/>
        <v>4559.3999999999996</v>
      </c>
      <c r="E460" s="12">
        <f t="shared" si="8"/>
        <v>3513.8999999999996</v>
      </c>
      <c r="F460" s="12">
        <f t="shared" si="8"/>
        <v>3513.8999999999996</v>
      </c>
      <c r="G460" s="105"/>
      <c r="H460" s="134"/>
      <c r="I460" s="107"/>
      <c r="J460" s="107"/>
    </row>
    <row r="461" spans="1:11" s="6" customFormat="1" ht="14.25" customHeight="1" x14ac:dyDescent="0.25">
      <c r="A461" s="120" t="s">
        <v>6</v>
      </c>
      <c r="B461" s="120"/>
      <c r="C461" s="19">
        <f t="shared" si="8"/>
        <v>1503.6</v>
      </c>
      <c r="D461" s="19">
        <f t="shared" si="8"/>
        <v>488.2</v>
      </c>
      <c r="E461" s="19">
        <f t="shared" si="8"/>
        <v>507.7</v>
      </c>
      <c r="F461" s="19">
        <f t="shared" si="8"/>
        <v>507.7</v>
      </c>
      <c r="G461" s="105"/>
      <c r="H461" s="134"/>
      <c r="I461" s="107"/>
      <c r="J461" s="107"/>
    </row>
    <row r="462" spans="1:11" s="6" customFormat="1" ht="14.25" customHeight="1" x14ac:dyDescent="0.25">
      <c r="A462" s="120" t="s">
        <v>0</v>
      </c>
      <c r="B462" s="120"/>
      <c r="C462" s="19">
        <f t="shared" si="8"/>
        <v>10083.6</v>
      </c>
      <c r="D462" s="19">
        <f t="shared" si="8"/>
        <v>4071.2</v>
      </c>
      <c r="E462" s="19">
        <f t="shared" si="8"/>
        <v>3006.2</v>
      </c>
      <c r="F462" s="19">
        <f t="shared" si="8"/>
        <v>3006.2</v>
      </c>
      <c r="G462" s="105"/>
      <c r="H462" s="134"/>
      <c r="I462" s="107"/>
      <c r="J462" s="107"/>
    </row>
    <row r="463" spans="1:11" s="6" customFormat="1" ht="14.25" customHeight="1" x14ac:dyDescent="0.25">
      <c r="A463" s="120" t="s">
        <v>1</v>
      </c>
      <c r="B463" s="120"/>
      <c r="C463" s="19"/>
      <c r="D463" s="19"/>
      <c r="E463" s="19"/>
      <c r="F463" s="19"/>
      <c r="G463" s="105"/>
      <c r="H463" s="134"/>
      <c r="I463" s="107"/>
      <c r="J463" s="107"/>
    </row>
    <row r="464" spans="1:11" s="6" customFormat="1" ht="14.25" customHeight="1" x14ac:dyDescent="0.25">
      <c r="A464" s="120" t="s">
        <v>2</v>
      </c>
      <c r="B464" s="120"/>
      <c r="C464" s="19"/>
      <c r="D464" s="19"/>
      <c r="E464" s="19"/>
      <c r="F464" s="19"/>
      <c r="G464" s="105"/>
      <c r="H464" s="134"/>
      <c r="I464" s="107"/>
      <c r="J464" s="107"/>
    </row>
    <row r="465" spans="1:11" s="9" customFormat="1" ht="14.25" customHeight="1" x14ac:dyDescent="0.25">
      <c r="A465" s="120" t="s">
        <v>33</v>
      </c>
      <c r="B465" s="128"/>
      <c r="C465" s="52"/>
      <c r="D465" s="19"/>
      <c r="E465" s="19"/>
      <c r="F465" s="19"/>
      <c r="G465" s="105"/>
      <c r="H465" s="134"/>
      <c r="I465" s="107"/>
      <c r="J465" s="107"/>
      <c r="K465" s="6"/>
    </row>
    <row r="466" spans="1:11" s="6" customFormat="1" ht="14.25" customHeight="1" x14ac:dyDescent="0.25">
      <c r="A466" s="120" t="s">
        <v>32</v>
      </c>
      <c r="B466" s="120"/>
      <c r="C466" s="52"/>
      <c r="D466" s="19"/>
      <c r="E466" s="19"/>
      <c r="F466" s="19"/>
      <c r="G466" s="105"/>
      <c r="H466" s="134"/>
      <c r="I466" s="107"/>
      <c r="J466" s="107"/>
    </row>
    <row r="467" spans="1:11" s="6" customFormat="1" ht="84.6" customHeight="1" x14ac:dyDescent="0.25">
      <c r="A467" s="66" t="s">
        <v>22</v>
      </c>
      <c r="B467" s="4" t="s">
        <v>149</v>
      </c>
      <c r="C467" s="4"/>
      <c r="D467" s="12"/>
      <c r="E467" s="12"/>
      <c r="F467" s="12"/>
      <c r="G467" s="105" t="s">
        <v>219</v>
      </c>
      <c r="H467" s="133" t="s">
        <v>239</v>
      </c>
      <c r="I467" s="107" t="s">
        <v>278</v>
      </c>
      <c r="J467" s="107" t="s">
        <v>277</v>
      </c>
    </row>
    <row r="468" spans="1:11" s="6" customFormat="1" ht="15" customHeight="1" x14ac:dyDescent="0.25">
      <c r="A468" s="120" t="s">
        <v>4</v>
      </c>
      <c r="B468" s="120"/>
      <c r="C468" s="4">
        <f>SUM(C476,C484,C492,C500,C508,C516,C524,C532,C540,C548,C556,C564,C572)</f>
        <v>5396.2</v>
      </c>
      <c r="D468" s="4">
        <f t="shared" ref="D468:F468" si="9">SUM(D476,D484,D492,D500,D508,D516,D524,D532,D540,D548,D556,D564,D572)</f>
        <v>1562</v>
      </c>
      <c r="E468" s="4">
        <f t="shared" si="9"/>
        <v>1592</v>
      </c>
      <c r="F468" s="4">
        <f t="shared" si="9"/>
        <v>2242.1999999999998</v>
      </c>
      <c r="G468" s="105"/>
      <c r="H468" s="133"/>
      <c r="I468" s="107"/>
      <c r="J468" s="107"/>
    </row>
    <row r="469" spans="1:11" s="6" customFormat="1" ht="15" customHeight="1" x14ac:dyDescent="0.25">
      <c r="A469" s="120" t="s">
        <v>6</v>
      </c>
      <c r="B469" s="120"/>
      <c r="C469" s="4"/>
      <c r="D469" s="12"/>
      <c r="E469" s="12"/>
      <c r="F469" s="12"/>
      <c r="G469" s="105"/>
      <c r="H469" s="133"/>
      <c r="I469" s="107"/>
      <c r="J469" s="107"/>
    </row>
    <row r="470" spans="1:11" s="6" customFormat="1" ht="15" customHeight="1" x14ac:dyDescent="0.25">
      <c r="A470" s="120" t="s">
        <v>0</v>
      </c>
      <c r="B470" s="120"/>
      <c r="C470" s="4">
        <f>SUM(C478,C486,C494,C502,C510,C518,C526,C534,C542,C550,C558,C566,C574)</f>
        <v>5396.2</v>
      </c>
      <c r="D470" s="4">
        <f t="shared" ref="D470:F470" si="10">SUM(D478,D486,D494,D502,D510,D518,D526,D534,D542,D550,D558,D566,D574)</f>
        <v>1562</v>
      </c>
      <c r="E470" s="4">
        <f t="shared" si="10"/>
        <v>1592</v>
      </c>
      <c r="F470" s="4">
        <f t="shared" si="10"/>
        <v>2242.1999999999998</v>
      </c>
      <c r="G470" s="105"/>
      <c r="H470" s="133"/>
      <c r="I470" s="107"/>
      <c r="J470" s="107"/>
    </row>
    <row r="471" spans="1:11" s="6" customFormat="1" ht="15" customHeight="1" x14ac:dyDescent="0.25">
      <c r="A471" s="120" t="s">
        <v>1</v>
      </c>
      <c r="B471" s="120"/>
      <c r="C471" s="4"/>
      <c r="D471" s="12"/>
      <c r="E471" s="12"/>
      <c r="F471" s="12"/>
      <c r="G471" s="105"/>
      <c r="H471" s="133"/>
      <c r="I471" s="107"/>
      <c r="J471" s="107"/>
    </row>
    <row r="472" spans="1:11" s="6" customFormat="1" ht="15" customHeight="1" x14ac:dyDescent="0.25">
      <c r="A472" s="120" t="s">
        <v>2</v>
      </c>
      <c r="B472" s="120"/>
      <c r="C472" s="4"/>
      <c r="D472" s="12"/>
      <c r="E472" s="12"/>
      <c r="F472" s="12"/>
      <c r="G472" s="105"/>
      <c r="H472" s="133"/>
      <c r="I472" s="107"/>
      <c r="J472" s="107"/>
    </row>
    <row r="473" spans="1:11" s="9" customFormat="1" ht="15" customHeight="1" x14ac:dyDescent="0.25">
      <c r="A473" s="120" t="s">
        <v>33</v>
      </c>
      <c r="B473" s="128"/>
      <c r="C473" s="4"/>
      <c r="D473" s="12"/>
      <c r="E473" s="12"/>
      <c r="F473" s="12"/>
      <c r="G473" s="105"/>
      <c r="H473" s="133"/>
      <c r="I473" s="107"/>
      <c r="J473" s="107"/>
      <c r="K473" s="6"/>
    </row>
    <row r="474" spans="1:11" s="6" customFormat="1" ht="15" customHeight="1" x14ac:dyDescent="0.25">
      <c r="A474" s="120" t="s">
        <v>32</v>
      </c>
      <c r="B474" s="120"/>
      <c r="C474" s="4"/>
      <c r="D474" s="12"/>
      <c r="E474" s="12"/>
      <c r="F474" s="12"/>
      <c r="G474" s="105"/>
      <c r="H474" s="133"/>
      <c r="I474" s="107"/>
      <c r="J474" s="107"/>
    </row>
    <row r="475" spans="1:11" ht="60.6" customHeight="1" x14ac:dyDescent="0.25">
      <c r="A475" s="66" t="s">
        <v>86</v>
      </c>
      <c r="B475" s="4" t="s">
        <v>158</v>
      </c>
      <c r="C475" s="4"/>
      <c r="D475" s="12"/>
      <c r="E475" s="14"/>
      <c r="F475" s="14"/>
      <c r="G475" s="85" t="s">
        <v>242</v>
      </c>
      <c r="H475" s="94" t="s">
        <v>11</v>
      </c>
      <c r="I475" s="82" t="s">
        <v>279</v>
      </c>
      <c r="J475" s="82" t="s">
        <v>280</v>
      </c>
    </row>
    <row r="476" spans="1:11" ht="15.75" customHeight="1" x14ac:dyDescent="0.25">
      <c r="A476" s="88" t="s">
        <v>4</v>
      </c>
      <c r="B476" s="89"/>
      <c r="C476" s="4">
        <f>SUM(C477:C482)</f>
        <v>200</v>
      </c>
      <c r="D476" s="12">
        <f>SUM(D477:D482)</f>
        <v>0</v>
      </c>
      <c r="E476" s="12">
        <f>SUM(E477:E482)</f>
        <v>100</v>
      </c>
      <c r="F476" s="12">
        <f>SUM(F477:F482)</f>
        <v>100</v>
      </c>
      <c r="G476" s="86"/>
      <c r="H476" s="95"/>
      <c r="I476" s="83"/>
      <c r="J476" s="83"/>
    </row>
    <row r="477" spans="1:11" ht="13.5" customHeight="1" x14ac:dyDescent="0.25">
      <c r="A477" s="88" t="s">
        <v>6</v>
      </c>
      <c r="B477" s="89"/>
      <c r="C477" s="4"/>
      <c r="D477" s="12"/>
      <c r="E477" s="12"/>
      <c r="F477" s="12"/>
      <c r="G477" s="86"/>
      <c r="H477" s="95"/>
      <c r="I477" s="83"/>
      <c r="J477" s="83"/>
    </row>
    <row r="478" spans="1:11" ht="15" customHeight="1" x14ac:dyDescent="0.25">
      <c r="A478" s="88" t="s">
        <v>0</v>
      </c>
      <c r="B478" s="89"/>
      <c r="C478" s="4">
        <f>SUM(D478:F478)</f>
        <v>200</v>
      </c>
      <c r="D478" s="12">
        <v>0</v>
      </c>
      <c r="E478" s="12">
        <v>100</v>
      </c>
      <c r="F478" s="12">
        <v>100</v>
      </c>
      <c r="G478" s="86"/>
      <c r="H478" s="95"/>
      <c r="I478" s="83"/>
      <c r="J478" s="83"/>
    </row>
    <row r="479" spans="1:11" ht="15" customHeight="1" x14ac:dyDescent="0.25">
      <c r="A479" s="88" t="s">
        <v>1</v>
      </c>
      <c r="B479" s="89"/>
      <c r="C479" s="4"/>
      <c r="D479" s="12"/>
      <c r="E479" s="12"/>
      <c r="F479" s="12"/>
      <c r="G479" s="86"/>
      <c r="H479" s="95"/>
      <c r="I479" s="83"/>
      <c r="J479" s="83"/>
    </row>
    <row r="480" spans="1:11" ht="15" customHeight="1" x14ac:dyDescent="0.25">
      <c r="A480" s="88" t="s">
        <v>2</v>
      </c>
      <c r="B480" s="89"/>
      <c r="C480" s="4"/>
      <c r="D480" s="12"/>
      <c r="E480" s="12"/>
      <c r="F480" s="12"/>
      <c r="G480" s="86"/>
      <c r="H480" s="95"/>
      <c r="I480" s="83"/>
      <c r="J480" s="83"/>
    </row>
    <row r="481" spans="1:10" ht="15" customHeight="1" x14ac:dyDescent="0.25">
      <c r="A481" s="88" t="s">
        <v>35</v>
      </c>
      <c r="B481" s="89"/>
      <c r="C481" s="4"/>
      <c r="D481" s="12"/>
      <c r="E481" s="12"/>
      <c r="F481" s="12"/>
      <c r="G481" s="86"/>
      <c r="H481" s="95"/>
      <c r="I481" s="83"/>
      <c r="J481" s="83"/>
    </row>
    <row r="482" spans="1:10" ht="15.75" customHeight="1" x14ac:dyDescent="0.25">
      <c r="A482" s="88" t="s">
        <v>32</v>
      </c>
      <c r="B482" s="89"/>
      <c r="C482" s="4"/>
      <c r="D482" s="12"/>
      <c r="E482" s="12"/>
      <c r="F482" s="12"/>
      <c r="G482" s="87"/>
      <c r="H482" s="96"/>
      <c r="I482" s="83"/>
      <c r="J482" s="83"/>
    </row>
    <row r="483" spans="1:10" ht="125.4" customHeight="1" x14ac:dyDescent="0.25">
      <c r="A483" s="66" t="s">
        <v>23</v>
      </c>
      <c r="B483" s="4" t="s">
        <v>213</v>
      </c>
      <c r="C483" s="4"/>
      <c r="D483" s="12"/>
      <c r="E483" s="13"/>
      <c r="F483" s="13"/>
      <c r="G483" s="85" t="s">
        <v>242</v>
      </c>
      <c r="H483" s="94" t="s">
        <v>139</v>
      </c>
      <c r="I483" s="82" t="s">
        <v>279</v>
      </c>
      <c r="J483" s="82" t="s">
        <v>280</v>
      </c>
    </row>
    <row r="484" spans="1:10" ht="14.25" customHeight="1" x14ac:dyDescent="0.25">
      <c r="A484" s="88" t="s">
        <v>4</v>
      </c>
      <c r="B484" s="89"/>
      <c r="C484" s="4">
        <f>SUM(C485:C490)</f>
        <v>303.2</v>
      </c>
      <c r="D484" s="12">
        <f>SUM(D485:D490)</f>
        <v>99.2</v>
      </c>
      <c r="E484" s="12">
        <f>SUM(E485:E490)</f>
        <v>102</v>
      </c>
      <c r="F484" s="12">
        <f>SUM(F485:F490)</f>
        <v>102</v>
      </c>
      <c r="G484" s="86"/>
      <c r="H484" s="95"/>
      <c r="I484" s="83"/>
      <c r="J484" s="83"/>
    </row>
    <row r="485" spans="1:10" ht="14.25" customHeight="1" x14ac:dyDescent="0.25">
      <c r="A485" s="88" t="s">
        <v>6</v>
      </c>
      <c r="B485" s="89"/>
      <c r="C485" s="4"/>
      <c r="D485" s="12"/>
      <c r="E485" s="12"/>
      <c r="F485" s="12"/>
      <c r="G485" s="86"/>
      <c r="H485" s="95"/>
      <c r="I485" s="83"/>
      <c r="J485" s="83"/>
    </row>
    <row r="486" spans="1:10" ht="15" customHeight="1" x14ac:dyDescent="0.25">
      <c r="A486" s="88" t="s">
        <v>0</v>
      </c>
      <c r="B486" s="89"/>
      <c r="C486" s="4">
        <f>SUM(D486:F486)</f>
        <v>303.2</v>
      </c>
      <c r="D486" s="12">
        <v>99.2</v>
      </c>
      <c r="E486" s="12">
        <v>102</v>
      </c>
      <c r="F486" s="12">
        <v>102</v>
      </c>
      <c r="G486" s="86"/>
      <c r="H486" s="95"/>
      <c r="I486" s="83"/>
      <c r="J486" s="83"/>
    </row>
    <row r="487" spans="1:10" ht="12" customHeight="1" x14ac:dyDescent="0.25">
      <c r="A487" s="88" t="s">
        <v>1</v>
      </c>
      <c r="B487" s="89"/>
      <c r="C487" s="4"/>
      <c r="D487" s="12"/>
      <c r="E487" s="12"/>
      <c r="F487" s="12"/>
      <c r="G487" s="86"/>
      <c r="H487" s="95"/>
      <c r="I487" s="83"/>
      <c r="J487" s="83"/>
    </row>
    <row r="488" spans="1:10" ht="15.6" customHeight="1" x14ac:dyDescent="0.25">
      <c r="A488" s="88" t="s">
        <v>2</v>
      </c>
      <c r="B488" s="89"/>
      <c r="C488" s="4"/>
      <c r="D488" s="12"/>
      <c r="E488" s="12"/>
      <c r="F488" s="12"/>
      <c r="G488" s="86"/>
      <c r="H488" s="95"/>
      <c r="I488" s="83"/>
      <c r="J488" s="83"/>
    </row>
    <row r="489" spans="1:10" ht="15.6" customHeight="1" x14ac:dyDescent="0.25">
      <c r="A489" s="88" t="s">
        <v>33</v>
      </c>
      <c r="B489" s="89"/>
      <c r="C489" s="4"/>
      <c r="D489" s="12"/>
      <c r="E489" s="12"/>
      <c r="F489" s="12"/>
      <c r="G489" s="86"/>
      <c r="H489" s="95"/>
      <c r="I489" s="83"/>
      <c r="J489" s="83"/>
    </row>
    <row r="490" spans="1:10" ht="12" customHeight="1" x14ac:dyDescent="0.25">
      <c r="A490" s="88" t="s">
        <v>32</v>
      </c>
      <c r="B490" s="89"/>
      <c r="C490" s="4"/>
      <c r="D490" s="12"/>
      <c r="E490" s="12"/>
      <c r="F490" s="12"/>
      <c r="G490" s="87"/>
      <c r="H490" s="95"/>
      <c r="I490" s="83"/>
      <c r="J490" s="83"/>
    </row>
    <row r="491" spans="1:10" ht="126" customHeight="1" x14ac:dyDescent="0.25">
      <c r="A491" s="66" t="s">
        <v>23</v>
      </c>
      <c r="B491" s="4" t="s">
        <v>193</v>
      </c>
      <c r="C491" s="4"/>
      <c r="D491" s="12"/>
      <c r="E491" s="14"/>
      <c r="F491" s="14"/>
      <c r="G491" s="105" t="s">
        <v>264</v>
      </c>
      <c r="H491" s="94" t="s">
        <v>139</v>
      </c>
      <c r="I491" s="82" t="s">
        <v>279</v>
      </c>
      <c r="J491" s="82" t="s">
        <v>280</v>
      </c>
    </row>
    <row r="492" spans="1:10" ht="14.25" customHeight="1" x14ac:dyDescent="0.25">
      <c r="A492" s="88" t="s">
        <v>4</v>
      </c>
      <c r="B492" s="89"/>
      <c r="C492" s="4">
        <f>SUM(C493:C498)</f>
        <v>40</v>
      </c>
      <c r="D492" s="12">
        <f>SUM(D493:D498)</f>
        <v>40</v>
      </c>
      <c r="E492" s="12">
        <f>SUM(E493:E498)</f>
        <v>0</v>
      </c>
      <c r="F492" s="12">
        <f>SUM(F493:F498)</f>
        <v>0</v>
      </c>
      <c r="G492" s="105"/>
      <c r="H492" s="95"/>
      <c r="I492" s="83"/>
      <c r="J492" s="83"/>
    </row>
    <row r="493" spans="1:10" ht="12.75" customHeight="1" x14ac:dyDescent="0.25">
      <c r="A493" s="88" t="s">
        <v>6</v>
      </c>
      <c r="B493" s="89"/>
      <c r="C493" s="4"/>
      <c r="D493" s="12"/>
      <c r="E493" s="12"/>
      <c r="F493" s="12"/>
      <c r="G493" s="105"/>
      <c r="H493" s="95"/>
      <c r="I493" s="83"/>
      <c r="J493" s="83"/>
    </row>
    <row r="494" spans="1:10" ht="13.5" customHeight="1" x14ac:dyDescent="0.25">
      <c r="A494" s="88" t="s">
        <v>0</v>
      </c>
      <c r="B494" s="89"/>
      <c r="C494" s="4">
        <f>SUM(D494:F494)</f>
        <v>40</v>
      </c>
      <c r="D494" s="12">
        <v>40</v>
      </c>
      <c r="E494" s="12">
        <v>0</v>
      </c>
      <c r="F494" s="12">
        <v>0</v>
      </c>
      <c r="G494" s="105"/>
      <c r="H494" s="95"/>
      <c r="I494" s="83"/>
      <c r="J494" s="83"/>
    </row>
    <row r="495" spans="1:10" ht="14.25" customHeight="1" x14ac:dyDescent="0.25">
      <c r="A495" s="88" t="s">
        <v>1</v>
      </c>
      <c r="B495" s="89"/>
      <c r="C495" s="4"/>
      <c r="D495" s="12"/>
      <c r="E495" s="12"/>
      <c r="F495" s="12"/>
      <c r="G495" s="105"/>
      <c r="H495" s="95"/>
      <c r="I495" s="83"/>
      <c r="J495" s="83"/>
    </row>
    <row r="496" spans="1:10" ht="15.6" customHeight="1" x14ac:dyDescent="0.25">
      <c r="A496" s="88" t="s">
        <v>2</v>
      </c>
      <c r="B496" s="89"/>
      <c r="C496" s="4"/>
      <c r="D496" s="12"/>
      <c r="E496" s="12"/>
      <c r="F496" s="12"/>
      <c r="G496" s="105"/>
      <c r="H496" s="95"/>
      <c r="I496" s="83"/>
      <c r="J496" s="83"/>
    </row>
    <row r="497" spans="1:10" ht="15.6" customHeight="1" x14ac:dyDescent="0.25">
      <c r="A497" s="88" t="s">
        <v>33</v>
      </c>
      <c r="B497" s="89"/>
      <c r="C497" s="4"/>
      <c r="D497" s="12"/>
      <c r="E497" s="12"/>
      <c r="F497" s="12"/>
      <c r="G497" s="105"/>
      <c r="H497" s="95"/>
      <c r="I497" s="83"/>
      <c r="J497" s="83"/>
    </row>
    <row r="498" spans="1:10" ht="14.25" customHeight="1" x14ac:dyDescent="0.25">
      <c r="A498" s="88" t="s">
        <v>32</v>
      </c>
      <c r="B498" s="89"/>
      <c r="C498" s="4"/>
      <c r="D498" s="12"/>
      <c r="E498" s="12"/>
      <c r="F498" s="12"/>
      <c r="G498" s="105"/>
      <c r="H498" s="95"/>
      <c r="I498" s="83"/>
      <c r="J498" s="83"/>
    </row>
    <row r="499" spans="1:10" ht="65.400000000000006" customHeight="1" x14ac:dyDescent="0.25">
      <c r="A499" s="66" t="s">
        <v>24</v>
      </c>
      <c r="B499" s="4" t="s">
        <v>194</v>
      </c>
      <c r="C499" s="4"/>
      <c r="D499" s="12"/>
      <c r="E499" s="12"/>
      <c r="F499" s="12"/>
      <c r="G499" s="85" t="s">
        <v>242</v>
      </c>
      <c r="H499" s="94" t="s">
        <v>195</v>
      </c>
      <c r="I499" s="82" t="s">
        <v>279</v>
      </c>
      <c r="J499" s="82" t="s">
        <v>280</v>
      </c>
    </row>
    <row r="500" spans="1:10" ht="14.25" customHeight="1" x14ac:dyDescent="0.25">
      <c r="A500" s="88" t="s">
        <v>4</v>
      </c>
      <c r="B500" s="89"/>
      <c r="C500" s="4">
        <f>SUM(C501:C504)</f>
        <v>672.8</v>
      </c>
      <c r="D500" s="12">
        <f>SUM(D501:D504)</f>
        <v>212.8</v>
      </c>
      <c r="E500" s="12">
        <f>SUM(E501:E504)</f>
        <v>230</v>
      </c>
      <c r="F500" s="12">
        <f>SUM(F501:F504)</f>
        <v>230</v>
      </c>
      <c r="G500" s="86"/>
      <c r="H500" s="95"/>
      <c r="I500" s="83"/>
      <c r="J500" s="83"/>
    </row>
    <row r="501" spans="1:10" ht="14.25" customHeight="1" x14ac:dyDescent="0.25">
      <c r="A501" s="88" t="s">
        <v>6</v>
      </c>
      <c r="B501" s="89"/>
      <c r="C501" s="4"/>
      <c r="D501" s="12"/>
      <c r="E501" s="12"/>
      <c r="F501" s="12"/>
      <c r="G501" s="86"/>
      <c r="H501" s="95"/>
      <c r="I501" s="83"/>
      <c r="J501" s="83"/>
    </row>
    <row r="502" spans="1:10" ht="15" customHeight="1" x14ac:dyDescent="0.25">
      <c r="A502" s="88" t="s">
        <v>0</v>
      </c>
      <c r="B502" s="89"/>
      <c r="C502" s="4">
        <f>SUM(D502:F502)</f>
        <v>672.8</v>
      </c>
      <c r="D502" s="12">
        <v>212.8</v>
      </c>
      <c r="E502" s="12">
        <v>230</v>
      </c>
      <c r="F502" s="12">
        <v>230</v>
      </c>
      <c r="G502" s="86"/>
      <c r="H502" s="95"/>
      <c r="I502" s="83"/>
      <c r="J502" s="83"/>
    </row>
    <row r="503" spans="1:10" ht="14.25" customHeight="1" x14ac:dyDescent="0.25">
      <c r="A503" s="88" t="s">
        <v>1</v>
      </c>
      <c r="B503" s="89"/>
      <c r="C503" s="4"/>
      <c r="D503" s="12"/>
      <c r="E503" s="12"/>
      <c r="F503" s="12"/>
      <c r="G503" s="86"/>
      <c r="H503" s="95"/>
      <c r="I503" s="83"/>
      <c r="J503" s="83"/>
    </row>
    <row r="504" spans="1:10" ht="15" customHeight="1" x14ac:dyDescent="0.25">
      <c r="A504" s="88" t="s">
        <v>2</v>
      </c>
      <c r="B504" s="89"/>
      <c r="C504" s="4"/>
      <c r="D504" s="12"/>
      <c r="E504" s="12"/>
      <c r="F504" s="12"/>
      <c r="G504" s="86"/>
      <c r="H504" s="95"/>
      <c r="I504" s="83"/>
      <c r="J504" s="83"/>
    </row>
    <row r="505" spans="1:10" ht="15" customHeight="1" x14ac:dyDescent="0.25">
      <c r="A505" s="88" t="s">
        <v>33</v>
      </c>
      <c r="B505" s="89"/>
      <c r="C505" s="4"/>
      <c r="D505" s="12"/>
      <c r="E505" s="12"/>
      <c r="F505" s="12"/>
      <c r="G505" s="86"/>
      <c r="H505" s="95"/>
      <c r="I505" s="83"/>
      <c r="J505" s="83"/>
    </row>
    <row r="506" spans="1:10" ht="15" customHeight="1" x14ac:dyDescent="0.25">
      <c r="A506" s="88" t="s">
        <v>32</v>
      </c>
      <c r="B506" s="89"/>
      <c r="C506" s="4"/>
      <c r="D506" s="12"/>
      <c r="E506" s="12"/>
      <c r="F506" s="12"/>
      <c r="G506" s="87"/>
      <c r="H506" s="96"/>
      <c r="I506" s="83"/>
      <c r="J506" s="83"/>
    </row>
    <row r="507" spans="1:10" ht="63" customHeight="1" x14ac:dyDescent="0.25">
      <c r="A507" s="66" t="s">
        <v>24</v>
      </c>
      <c r="B507" s="4" t="s">
        <v>194</v>
      </c>
      <c r="C507" s="4"/>
      <c r="D507" s="12"/>
      <c r="E507" s="12"/>
      <c r="F507" s="12"/>
      <c r="G507" s="85" t="s">
        <v>264</v>
      </c>
      <c r="H507" s="94" t="s">
        <v>140</v>
      </c>
      <c r="I507" s="82" t="s">
        <v>279</v>
      </c>
      <c r="J507" s="82" t="s">
        <v>280</v>
      </c>
    </row>
    <row r="508" spans="1:10" ht="13.5" customHeight="1" x14ac:dyDescent="0.25">
      <c r="A508" s="88" t="s">
        <v>4</v>
      </c>
      <c r="B508" s="89"/>
      <c r="C508" s="4">
        <f>SUM(C509:C514)</f>
        <v>450</v>
      </c>
      <c r="D508" s="12">
        <f>SUM(D509:D514)</f>
        <v>250</v>
      </c>
      <c r="E508" s="12">
        <f>SUM(E509:E514)</f>
        <v>100</v>
      </c>
      <c r="F508" s="12">
        <f>SUM(F509:F514)</f>
        <v>100</v>
      </c>
      <c r="G508" s="86"/>
      <c r="H508" s="95"/>
      <c r="I508" s="83"/>
      <c r="J508" s="83"/>
    </row>
    <row r="509" spans="1:10" ht="13.5" customHeight="1" x14ac:dyDescent="0.25">
      <c r="A509" s="88" t="s">
        <v>6</v>
      </c>
      <c r="B509" s="89"/>
      <c r="C509" s="4"/>
      <c r="D509" s="12"/>
      <c r="E509" s="12"/>
      <c r="F509" s="12"/>
      <c r="G509" s="86"/>
      <c r="H509" s="95"/>
      <c r="I509" s="83"/>
      <c r="J509" s="83"/>
    </row>
    <row r="510" spans="1:10" ht="13.5" customHeight="1" x14ac:dyDescent="0.25">
      <c r="A510" s="88" t="s">
        <v>0</v>
      </c>
      <c r="B510" s="89"/>
      <c r="C510" s="4">
        <f>SUM(D510:F510)</f>
        <v>450</v>
      </c>
      <c r="D510" s="12">
        <v>250</v>
      </c>
      <c r="E510" s="12">
        <v>100</v>
      </c>
      <c r="F510" s="12">
        <v>100</v>
      </c>
      <c r="G510" s="86"/>
      <c r="H510" s="95"/>
      <c r="I510" s="83"/>
      <c r="J510" s="83"/>
    </row>
    <row r="511" spans="1:10" ht="13.5" customHeight="1" x14ac:dyDescent="0.25">
      <c r="A511" s="88" t="s">
        <v>1</v>
      </c>
      <c r="B511" s="89"/>
      <c r="C511" s="4"/>
      <c r="D511" s="12"/>
      <c r="E511" s="12"/>
      <c r="F511" s="12"/>
      <c r="G511" s="86"/>
      <c r="H511" s="95"/>
      <c r="I511" s="83"/>
      <c r="J511" s="83"/>
    </row>
    <row r="512" spans="1:10" ht="13.5" customHeight="1" x14ac:dyDescent="0.25">
      <c r="A512" s="88" t="s">
        <v>2</v>
      </c>
      <c r="B512" s="89"/>
      <c r="C512" s="4"/>
      <c r="D512" s="12"/>
      <c r="E512" s="12"/>
      <c r="F512" s="12"/>
      <c r="G512" s="86"/>
      <c r="H512" s="95"/>
      <c r="I512" s="83"/>
      <c r="J512" s="83"/>
    </row>
    <row r="513" spans="1:10" ht="13.5" customHeight="1" x14ac:dyDescent="0.25">
      <c r="A513" s="88" t="s">
        <v>33</v>
      </c>
      <c r="B513" s="89"/>
      <c r="C513" s="4"/>
      <c r="D513" s="12"/>
      <c r="E513" s="12"/>
      <c r="F513" s="12"/>
      <c r="G513" s="86"/>
      <c r="H513" s="95"/>
      <c r="I513" s="83"/>
      <c r="J513" s="83"/>
    </row>
    <row r="514" spans="1:10" ht="13.5" customHeight="1" x14ac:dyDescent="0.25">
      <c r="A514" s="88" t="s">
        <v>32</v>
      </c>
      <c r="B514" s="89"/>
      <c r="C514" s="4"/>
      <c r="D514" s="12"/>
      <c r="E514" s="12"/>
      <c r="F514" s="12"/>
      <c r="G514" s="87"/>
      <c r="H514" s="96"/>
      <c r="I514" s="83"/>
      <c r="J514" s="83"/>
    </row>
    <row r="515" spans="1:10" ht="93" customHeight="1" x14ac:dyDescent="0.25">
      <c r="A515" s="66" t="s">
        <v>25</v>
      </c>
      <c r="B515" s="4" t="s">
        <v>247</v>
      </c>
      <c r="C515" s="4"/>
      <c r="D515" s="12"/>
      <c r="E515" s="14"/>
      <c r="F515" s="14"/>
      <c r="G515" s="85" t="s">
        <v>242</v>
      </c>
      <c r="H515" s="85" t="s">
        <v>197</v>
      </c>
      <c r="I515" s="82" t="s">
        <v>279</v>
      </c>
      <c r="J515" s="82" t="s">
        <v>280</v>
      </c>
    </row>
    <row r="516" spans="1:10" ht="14.25" customHeight="1" x14ac:dyDescent="0.25">
      <c r="A516" s="88" t="s">
        <v>4</v>
      </c>
      <c r="B516" s="89"/>
      <c r="C516" s="4">
        <f>SUM(C517:C522)</f>
        <v>1840.2</v>
      </c>
      <c r="D516" s="12">
        <f>SUM(D517:D522)</f>
        <v>500</v>
      </c>
      <c r="E516" s="12">
        <f>SUM(E517:E522)</f>
        <v>670</v>
      </c>
      <c r="F516" s="12">
        <f>SUM(F517:F522)</f>
        <v>670.2</v>
      </c>
      <c r="G516" s="86"/>
      <c r="H516" s="86"/>
      <c r="I516" s="83"/>
      <c r="J516" s="83"/>
    </row>
    <row r="517" spans="1:10" ht="13.5" customHeight="1" x14ac:dyDescent="0.25">
      <c r="A517" s="88" t="s">
        <v>6</v>
      </c>
      <c r="B517" s="89"/>
      <c r="C517" s="4"/>
      <c r="D517" s="12"/>
      <c r="E517" s="12"/>
      <c r="F517" s="12"/>
      <c r="G517" s="86"/>
      <c r="H517" s="86"/>
      <c r="I517" s="83"/>
      <c r="J517" s="83"/>
    </row>
    <row r="518" spans="1:10" ht="14.25" customHeight="1" x14ac:dyDescent="0.25">
      <c r="A518" s="88" t="s">
        <v>0</v>
      </c>
      <c r="B518" s="89"/>
      <c r="C518" s="4">
        <f>SUM(D518:F518)</f>
        <v>1840.2</v>
      </c>
      <c r="D518" s="12">
        <v>500</v>
      </c>
      <c r="E518" s="12">
        <v>670</v>
      </c>
      <c r="F518" s="12">
        <v>670.2</v>
      </c>
      <c r="G518" s="86"/>
      <c r="H518" s="86"/>
      <c r="I518" s="83"/>
      <c r="J518" s="83"/>
    </row>
    <row r="519" spans="1:10" ht="12.75" customHeight="1" x14ac:dyDescent="0.25">
      <c r="A519" s="88" t="s">
        <v>1</v>
      </c>
      <c r="B519" s="89"/>
      <c r="C519" s="4"/>
      <c r="D519" s="12"/>
      <c r="E519" s="12"/>
      <c r="F519" s="12"/>
      <c r="G519" s="86"/>
      <c r="H519" s="86"/>
      <c r="I519" s="83"/>
      <c r="J519" s="83"/>
    </row>
    <row r="520" spans="1:10" ht="13.2" customHeight="1" x14ac:dyDescent="0.25">
      <c r="A520" s="88" t="s">
        <v>2</v>
      </c>
      <c r="B520" s="89"/>
      <c r="C520" s="4"/>
      <c r="D520" s="12"/>
      <c r="E520" s="12"/>
      <c r="F520" s="12"/>
      <c r="G520" s="86"/>
      <c r="H520" s="86"/>
      <c r="I520" s="83"/>
      <c r="J520" s="83"/>
    </row>
    <row r="521" spans="1:10" ht="13.2" customHeight="1" x14ac:dyDescent="0.25">
      <c r="A521" s="88" t="s">
        <v>33</v>
      </c>
      <c r="B521" s="89"/>
      <c r="C521" s="4"/>
      <c r="D521" s="12"/>
      <c r="E521" s="12"/>
      <c r="F521" s="12"/>
      <c r="G521" s="86"/>
      <c r="H521" s="86"/>
      <c r="I521" s="83"/>
      <c r="J521" s="83"/>
    </row>
    <row r="522" spans="1:10" ht="15" customHeight="1" x14ac:dyDescent="0.25">
      <c r="A522" s="88" t="s">
        <v>32</v>
      </c>
      <c r="B522" s="89"/>
      <c r="C522" s="4"/>
      <c r="D522" s="12"/>
      <c r="E522" s="12"/>
      <c r="F522" s="12"/>
      <c r="G522" s="87"/>
      <c r="H522" s="87"/>
      <c r="I522" s="83"/>
      <c r="J522" s="83"/>
    </row>
    <row r="523" spans="1:10" ht="93" customHeight="1" x14ac:dyDescent="0.25">
      <c r="A523" s="66" t="s">
        <v>25</v>
      </c>
      <c r="B523" s="4" t="s">
        <v>247</v>
      </c>
      <c r="C523" s="4"/>
      <c r="D523" s="12"/>
      <c r="E523" s="12"/>
      <c r="F523" s="12"/>
      <c r="G523" s="105" t="s">
        <v>264</v>
      </c>
      <c r="H523" s="85" t="s">
        <v>197</v>
      </c>
      <c r="I523" s="82" t="s">
        <v>279</v>
      </c>
      <c r="J523" s="82" t="s">
        <v>280</v>
      </c>
    </row>
    <row r="524" spans="1:10" ht="13.5" customHeight="1" x14ac:dyDescent="0.25">
      <c r="A524" s="88" t="s">
        <v>4</v>
      </c>
      <c r="B524" s="89"/>
      <c r="C524" s="4">
        <f>SUM(C525:C530)</f>
        <v>200</v>
      </c>
      <c r="D524" s="12">
        <f>SUM(D525:D530)</f>
        <v>100</v>
      </c>
      <c r="E524" s="12">
        <f>SUM(E525:E530)</f>
        <v>50</v>
      </c>
      <c r="F524" s="12">
        <f>SUM(F525:F530)</f>
        <v>50</v>
      </c>
      <c r="G524" s="105"/>
      <c r="H524" s="86"/>
      <c r="I524" s="83"/>
      <c r="J524" s="83"/>
    </row>
    <row r="525" spans="1:10" ht="13.5" customHeight="1" x14ac:dyDescent="0.25">
      <c r="A525" s="88" t="s">
        <v>6</v>
      </c>
      <c r="B525" s="89"/>
      <c r="C525" s="4"/>
      <c r="D525" s="12"/>
      <c r="E525" s="12"/>
      <c r="F525" s="12"/>
      <c r="G525" s="105"/>
      <c r="H525" s="86"/>
      <c r="I525" s="83"/>
      <c r="J525" s="83"/>
    </row>
    <row r="526" spans="1:10" ht="13.5" customHeight="1" x14ac:dyDescent="0.25">
      <c r="A526" s="88" t="s">
        <v>0</v>
      </c>
      <c r="B526" s="89"/>
      <c r="C526" s="4">
        <f>SUM(D526:F526)</f>
        <v>200</v>
      </c>
      <c r="D526" s="12">
        <v>100</v>
      </c>
      <c r="E526" s="12">
        <v>50</v>
      </c>
      <c r="F526" s="12">
        <v>50</v>
      </c>
      <c r="G526" s="105"/>
      <c r="H526" s="86"/>
      <c r="I526" s="83"/>
      <c r="J526" s="83"/>
    </row>
    <row r="527" spans="1:10" ht="13.5" customHeight="1" x14ac:dyDescent="0.25">
      <c r="A527" s="88" t="s">
        <v>1</v>
      </c>
      <c r="B527" s="89"/>
      <c r="C527" s="4"/>
      <c r="D527" s="12"/>
      <c r="E527" s="12"/>
      <c r="F527" s="12"/>
      <c r="G527" s="105"/>
      <c r="H527" s="86"/>
      <c r="I527" s="83"/>
      <c r="J527" s="83"/>
    </row>
    <row r="528" spans="1:10" ht="13.5" customHeight="1" x14ac:dyDescent="0.25">
      <c r="A528" s="88" t="s">
        <v>2</v>
      </c>
      <c r="B528" s="89"/>
      <c r="C528" s="4"/>
      <c r="D528" s="12"/>
      <c r="E528" s="12"/>
      <c r="F528" s="12"/>
      <c r="G528" s="105"/>
      <c r="H528" s="86"/>
      <c r="I528" s="83"/>
      <c r="J528" s="83"/>
    </row>
    <row r="529" spans="1:11" ht="13.5" customHeight="1" x14ac:dyDescent="0.25">
      <c r="A529" s="88" t="s">
        <v>33</v>
      </c>
      <c r="B529" s="89"/>
      <c r="C529" s="4"/>
      <c r="D529" s="12"/>
      <c r="E529" s="12"/>
      <c r="F529" s="12"/>
      <c r="G529" s="105"/>
      <c r="H529" s="86"/>
      <c r="I529" s="83"/>
      <c r="J529" s="83"/>
    </row>
    <row r="530" spans="1:11" ht="13.5" customHeight="1" x14ac:dyDescent="0.25">
      <c r="A530" s="88" t="s">
        <v>32</v>
      </c>
      <c r="B530" s="89"/>
      <c r="C530" s="4"/>
      <c r="D530" s="12"/>
      <c r="E530" s="12"/>
      <c r="F530" s="12"/>
      <c r="G530" s="105"/>
      <c r="H530" s="87"/>
      <c r="I530" s="83"/>
      <c r="J530" s="83"/>
    </row>
    <row r="531" spans="1:11" s="6" customFormat="1" ht="81" customHeight="1" x14ac:dyDescent="0.25">
      <c r="A531" s="66" t="s">
        <v>87</v>
      </c>
      <c r="B531" s="4" t="s">
        <v>196</v>
      </c>
      <c r="C531" s="4"/>
      <c r="D531" s="12"/>
      <c r="E531" s="12"/>
      <c r="F531" s="12"/>
      <c r="G531" s="85" t="s">
        <v>242</v>
      </c>
      <c r="H531" s="124" t="s">
        <v>53</v>
      </c>
      <c r="I531" s="82" t="s">
        <v>279</v>
      </c>
      <c r="J531" s="82" t="s">
        <v>280</v>
      </c>
    </row>
    <row r="532" spans="1:11" s="6" customFormat="1" ht="13.5" customHeight="1" x14ac:dyDescent="0.25">
      <c r="A532" s="120" t="s">
        <v>4</v>
      </c>
      <c r="B532" s="120"/>
      <c r="C532" s="4">
        <f>SUM(C533:C538)</f>
        <v>820</v>
      </c>
      <c r="D532" s="12">
        <f>SUM(D533:D538)</f>
        <v>170</v>
      </c>
      <c r="E532" s="12">
        <f>SUM(E533:E538)</f>
        <v>250</v>
      </c>
      <c r="F532" s="12">
        <f>SUM(F533:F538)</f>
        <v>400</v>
      </c>
      <c r="G532" s="86"/>
      <c r="H532" s="124"/>
      <c r="I532" s="83"/>
      <c r="J532" s="83"/>
    </row>
    <row r="533" spans="1:11" s="6" customFormat="1" ht="13.5" customHeight="1" x14ac:dyDescent="0.25">
      <c r="A533" s="120" t="s">
        <v>6</v>
      </c>
      <c r="B533" s="120"/>
      <c r="C533" s="4"/>
      <c r="D533" s="12"/>
      <c r="E533" s="12"/>
      <c r="F533" s="12"/>
      <c r="G533" s="86"/>
      <c r="H533" s="124"/>
      <c r="I533" s="83"/>
      <c r="J533" s="83"/>
    </row>
    <row r="534" spans="1:11" s="6" customFormat="1" ht="13.5" customHeight="1" x14ac:dyDescent="0.25">
      <c r="A534" s="120" t="s">
        <v>0</v>
      </c>
      <c r="B534" s="120"/>
      <c r="C534" s="4">
        <f>SUM(D532:F532)</f>
        <v>820</v>
      </c>
      <c r="D534" s="12">
        <v>170</v>
      </c>
      <c r="E534" s="12">
        <v>250</v>
      </c>
      <c r="F534" s="12">
        <v>400</v>
      </c>
      <c r="G534" s="86"/>
      <c r="H534" s="124"/>
      <c r="I534" s="83"/>
      <c r="J534" s="83"/>
    </row>
    <row r="535" spans="1:11" s="6" customFormat="1" ht="13.5" customHeight="1" x14ac:dyDescent="0.25">
      <c r="A535" s="120" t="s">
        <v>1</v>
      </c>
      <c r="B535" s="120"/>
      <c r="C535" s="4"/>
      <c r="D535" s="12"/>
      <c r="E535" s="12"/>
      <c r="F535" s="12"/>
      <c r="G535" s="86"/>
      <c r="H535" s="124"/>
      <c r="I535" s="83"/>
      <c r="J535" s="83"/>
    </row>
    <row r="536" spans="1:11" s="6" customFormat="1" ht="13.5" customHeight="1" x14ac:dyDescent="0.25">
      <c r="A536" s="120" t="s">
        <v>2</v>
      </c>
      <c r="B536" s="120"/>
      <c r="C536" s="4"/>
      <c r="D536" s="12"/>
      <c r="E536" s="12"/>
      <c r="F536" s="12"/>
      <c r="G536" s="86"/>
      <c r="H536" s="124"/>
      <c r="I536" s="83"/>
      <c r="J536" s="83"/>
    </row>
    <row r="537" spans="1:11" s="9" customFormat="1" ht="13.5" customHeight="1" x14ac:dyDescent="0.25">
      <c r="A537" s="120" t="s">
        <v>33</v>
      </c>
      <c r="B537" s="128"/>
      <c r="C537" s="4"/>
      <c r="D537" s="12"/>
      <c r="E537" s="12"/>
      <c r="F537" s="12"/>
      <c r="G537" s="86"/>
      <c r="H537" s="124"/>
      <c r="I537" s="83"/>
      <c r="J537" s="83"/>
      <c r="K537" s="6"/>
    </row>
    <row r="538" spans="1:11" s="6" customFormat="1" ht="13.5" customHeight="1" x14ac:dyDescent="0.25">
      <c r="A538" s="120" t="s">
        <v>32</v>
      </c>
      <c r="B538" s="120"/>
      <c r="C538" s="4"/>
      <c r="D538" s="12"/>
      <c r="E538" s="12"/>
      <c r="F538" s="12"/>
      <c r="G538" s="87"/>
      <c r="H538" s="124"/>
      <c r="I538" s="83"/>
      <c r="J538" s="83"/>
    </row>
    <row r="539" spans="1:11" s="6" customFormat="1" ht="51.6" customHeight="1" x14ac:dyDescent="0.25">
      <c r="A539" s="66" t="s">
        <v>88</v>
      </c>
      <c r="B539" s="4" t="s">
        <v>121</v>
      </c>
      <c r="C539" s="4"/>
      <c r="D539" s="12"/>
      <c r="E539" s="12"/>
      <c r="F539" s="12"/>
      <c r="G539" s="85" t="s">
        <v>287</v>
      </c>
      <c r="H539" s="85" t="s">
        <v>10</v>
      </c>
      <c r="I539" s="82" t="s">
        <v>279</v>
      </c>
      <c r="J539" s="82" t="s">
        <v>280</v>
      </c>
    </row>
    <row r="540" spans="1:11" s="6" customFormat="1" ht="14.25" customHeight="1" x14ac:dyDescent="0.25">
      <c r="A540" s="120" t="s">
        <v>4</v>
      </c>
      <c r="B540" s="120"/>
      <c r="C540" s="4">
        <f>SUM(C541:C546)</f>
        <v>180</v>
      </c>
      <c r="D540" s="12">
        <f>SUM(D541:D546)</f>
        <v>0</v>
      </c>
      <c r="E540" s="12">
        <f>SUM(E541:E546)</f>
        <v>90</v>
      </c>
      <c r="F540" s="12">
        <f>SUM(F541:F546)</f>
        <v>90</v>
      </c>
      <c r="G540" s="86"/>
      <c r="H540" s="86"/>
      <c r="I540" s="83"/>
      <c r="J540" s="83"/>
    </row>
    <row r="541" spans="1:11" s="6" customFormat="1" ht="11.4" customHeight="1" x14ac:dyDescent="0.25">
      <c r="A541" s="120" t="s">
        <v>6</v>
      </c>
      <c r="B541" s="120"/>
      <c r="C541" s="4"/>
      <c r="D541" s="12"/>
      <c r="E541" s="12"/>
      <c r="F541" s="12"/>
      <c r="G541" s="86"/>
      <c r="H541" s="86"/>
      <c r="I541" s="83"/>
      <c r="J541" s="83"/>
    </row>
    <row r="542" spans="1:11" s="6" customFormat="1" ht="13.2" customHeight="1" x14ac:dyDescent="0.25">
      <c r="A542" s="120" t="s">
        <v>0</v>
      </c>
      <c r="B542" s="120"/>
      <c r="C542" s="4">
        <f>SUM(D542:F542)</f>
        <v>180</v>
      </c>
      <c r="D542" s="12">
        <v>0</v>
      </c>
      <c r="E542" s="12">
        <v>90</v>
      </c>
      <c r="F542" s="12">
        <v>90</v>
      </c>
      <c r="G542" s="86"/>
      <c r="H542" s="86"/>
      <c r="I542" s="83"/>
      <c r="J542" s="83"/>
    </row>
    <row r="543" spans="1:11" s="6" customFormat="1" ht="13.2" customHeight="1" x14ac:dyDescent="0.25">
      <c r="A543" s="120" t="s">
        <v>1</v>
      </c>
      <c r="B543" s="120"/>
      <c r="C543" s="4"/>
      <c r="D543" s="12"/>
      <c r="E543" s="12"/>
      <c r="F543" s="12"/>
      <c r="G543" s="87"/>
      <c r="H543" s="87"/>
      <c r="I543" s="83"/>
      <c r="J543" s="83"/>
    </row>
    <row r="544" spans="1:11" s="6" customFormat="1" ht="13.2" customHeight="1" x14ac:dyDescent="0.25">
      <c r="A544" s="120" t="s">
        <v>2</v>
      </c>
      <c r="B544" s="120"/>
      <c r="C544" s="4"/>
      <c r="D544" s="12"/>
      <c r="E544" s="12"/>
      <c r="F544" s="12"/>
      <c r="G544" s="51"/>
      <c r="H544" s="51"/>
      <c r="I544" s="83"/>
      <c r="J544" s="83"/>
    </row>
    <row r="545" spans="1:11" s="9" customFormat="1" ht="13.2" customHeight="1" x14ac:dyDescent="0.25">
      <c r="A545" s="120" t="s">
        <v>33</v>
      </c>
      <c r="B545" s="128"/>
      <c r="C545" s="4"/>
      <c r="D545" s="12"/>
      <c r="E545" s="12"/>
      <c r="F545" s="12"/>
      <c r="G545" s="50"/>
      <c r="H545" s="50"/>
      <c r="I545" s="83"/>
      <c r="J545" s="83"/>
      <c r="K545" s="6"/>
    </row>
    <row r="546" spans="1:11" s="6" customFormat="1" ht="13.2" customHeight="1" x14ac:dyDescent="0.25">
      <c r="A546" s="120" t="s">
        <v>32</v>
      </c>
      <c r="B546" s="120"/>
      <c r="C546" s="4"/>
      <c r="D546" s="12"/>
      <c r="E546" s="12"/>
      <c r="F546" s="12"/>
      <c r="G546" s="39"/>
      <c r="H546" s="39"/>
      <c r="I546" s="83"/>
      <c r="J546" s="83"/>
    </row>
    <row r="547" spans="1:11" ht="70.2" customHeight="1" x14ac:dyDescent="0.25">
      <c r="A547" s="66" t="s">
        <v>89</v>
      </c>
      <c r="B547" s="4" t="s">
        <v>198</v>
      </c>
      <c r="C547" s="4"/>
      <c r="D547" s="12"/>
      <c r="E547" s="12"/>
      <c r="F547" s="12"/>
      <c r="G547" s="105" t="s">
        <v>264</v>
      </c>
      <c r="H547" s="85" t="s">
        <v>28</v>
      </c>
      <c r="I547" s="82" t="s">
        <v>279</v>
      </c>
      <c r="J547" s="82" t="s">
        <v>280</v>
      </c>
    </row>
    <row r="548" spans="1:11" ht="12.75" customHeight="1" x14ac:dyDescent="0.25">
      <c r="A548" s="88" t="s">
        <v>4</v>
      </c>
      <c r="B548" s="89"/>
      <c r="C548" s="4">
        <f>SUM(C549:C554)</f>
        <v>0</v>
      </c>
      <c r="D548" s="12">
        <f>SUM(D549:D554)</f>
        <v>0</v>
      </c>
      <c r="E548" s="12">
        <f>SUM(E549:E554)</f>
        <v>0</v>
      </c>
      <c r="F548" s="12">
        <f>SUM(F549:F554)</f>
        <v>0</v>
      </c>
      <c r="G548" s="105"/>
      <c r="H548" s="86"/>
      <c r="I548" s="83"/>
      <c r="J548" s="83"/>
    </row>
    <row r="549" spans="1:11" ht="12.75" customHeight="1" x14ac:dyDescent="0.25">
      <c r="A549" s="88" t="s">
        <v>6</v>
      </c>
      <c r="B549" s="89"/>
      <c r="C549" s="4"/>
      <c r="D549" s="12"/>
      <c r="E549" s="12"/>
      <c r="F549" s="12"/>
      <c r="G549" s="105"/>
      <c r="H549" s="86"/>
      <c r="I549" s="83"/>
      <c r="J549" s="83"/>
    </row>
    <row r="550" spans="1:11" ht="12.75" customHeight="1" x14ac:dyDescent="0.25">
      <c r="A550" s="88" t="s">
        <v>0</v>
      </c>
      <c r="B550" s="89"/>
      <c r="C550" s="4">
        <f>SUM(D550:F550)</f>
        <v>0</v>
      </c>
      <c r="D550" s="12">
        <v>0</v>
      </c>
      <c r="E550" s="12">
        <v>0</v>
      </c>
      <c r="F550" s="12">
        <v>0</v>
      </c>
      <c r="G550" s="105"/>
      <c r="H550" s="86"/>
      <c r="I550" s="83"/>
      <c r="J550" s="83"/>
    </row>
    <row r="551" spans="1:11" ht="12.75" customHeight="1" x14ac:dyDescent="0.25">
      <c r="A551" s="88" t="s">
        <v>1</v>
      </c>
      <c r="B551" s="89"/>
      <c r="C551" s="4"/>
      <c r="D551" s="12"/>
      <c r="E551" s="12"/>
      <c r="F551" s="12"/>
      <c r="G551" s="105"/>
      <c r="H551" s="86"/>
      <c r="I551" s="83"/>
      <c r="J551" s="83"/>
    </row>
    <row r="552" spans="1:11" ht="12.75" customHeight="1" x14ac:dyDescent="0.25">
      <c r="A552" s="88" t="s">
        <v>2</v>
      </c>
      <c r="B552" s="89"/>
      <c r="C552" s="4"/>
      <c r="D552" s="12"/>
      <c r="E552" s="12"/>
      <c r="F552" s="12"/>
      <c r="G552" s="105"/>
      <c r="H552" s="86"/>
      <c r="I552" s="83"/>
      <c r="J552" s="83"/>
    </row>
    <row r="553" spans="1:11" ht="12.75" customHeight="1" x14ac:dyDescent="0.25">
      <c r="A553" s="88" t="s">
        <v>33</v>
      </c>
      <c r="B553" s="89"/>
      <c r="C553" s="4"/>
      <c r="D553" s="12"/>
      <c r="E553" s="12"/>
      <c r="F553" s="12"/>
      <c r="G553" s="105"/>
      <c r="H553" s="86"/>
      <c r="I553" s="83"/>
      <c r="J553" s="83"/>
    </row>
    <row r="554" spans="1:11" ht="12.75" customHeight="1" x14ac:dyDescent="0.25">
      <c r="A554" s="88" t="s">
        <v>32</v>
      </c>
      <c r="B554" s="89"/>
      <c r="C554" s="4"/>
      <c r="D554" s="12"/>
      <c r="E554" s="12"/>
      <c r="F554" s="12"/>
      <c r="G554" s="105"/>
      <c r="H554" s="87"/>
      <c r="I554" s="83"/>
      <c r="J554" s="83"/>
    </row>
    <row r="555" spans="1:11" s="6" customFormat="1" ht="61.8" customHeight="1" x14ac:dyDescent="0.25">
      <c r="A555" s="66" t="s">
        <v>89</v>
      </c>
      <c r="B555" s="4" t="s">
        <v>198</v>
      </c>
      <c r="C555" s="4"/>
      <c r="D555" s="12"/>
      <c r="E555" s="12"/>
      <c r="F555" s="12"/>
      <c r="G555" s="85" t="s">
        <v>244</v>
      </c>
      <c r="H555" s="85" t="s">
        <v>28</v>
      </c>
      <c r="I555" s="82" t="s">
        <v>279</v>
      </c>
      <c r="J555" s="82" t="s">
        <v>280</v>
      </c>
    </row>
    <row r="556" spans="1:11" s="6" customFormat="1" ht="14.25" customHeight="1" x14ac:dyDescent="0.25">
      <c r="A556" s="120" t="s">
        <v>4</v>
      </c>
      <c r="B556" s="120"/>
      <c r="C556" s="4">
        <f>SUM(C557:C562)</f>
        <v>0</v>
      </c>
      <c r="D556" s="12">
        <f>SUM(D557:D562)</f>
        <v>0</v>
      </c>
      <c r="E556" s="12">
        <f>SUM(E557:E562)</f>
        <v>0</v>
      </c>
      <c r="F556" s="12">
        <f>SUM(F557:F562)</f>
        <v>0</v>
      </c>
      <c r="G556" s="86"/>
      <c r="H556" s="86"/>
      <c r="I556" s="83"/>
      <c r="J556" s="83"/>
    </row>
    <row r="557" spans="1:11" s="6" customFormat="1" ht="14.25" customHeight="1" x14ac:dyDescent="0.25">
      <c r="A557" s="120" t="s">
        <v>6</v>
      </c>
      <c r="B557" s="120"/>
      <c r="C557" s="4"/>
      <c r="D557" s="12"/>
      <c r="E557" s="12"/>
      <c r="F557" s="12"/>
      <c r="G557" s="86"/>
      <c r="H557" s="86"/>
      <c r="I557" s="83"/>
      <c r="J557" s="83"/>
    </row>
    <row r="558" spans="1:11" s="6" customFormat="1" ht="14.25" customHeight="1" x14ac:dyDescent="0.25">
      <c r="A558" s="120" t="s">
        <v>0</v>
      </c>
      <c r="B558" s="120"/>
      <c r="C558" s="4">
        <f>SUM(D558:F558)</f>
        <v>0</v>
      </c>
      <c r="D558" s="12">
        <v>0</v>
      </c>
      <c r="E558" s="12">
        <v>0</v>
      </c>
      <c r="F558" s="12">
        <v>0</v>
      </c>
      <c r="G558" s="86"/>
      <c r="H558" s="86"/>
      <c r="I558" s="83"/>
      <c r="J558" s="83"/>
    </row>
    <row r="559" spans="1:11" s="6" customFormat="1" ht="14.25" customHeight="1" x14ac:dyDescent="0.25">
      <c r="A559" s="120" t="s">
        <v>1</v>
      </c>
      <c r="B559" s="120"/>
      <c r="C559" s="4"/>
      <c r="D559" s="12"/>
      <c r="E559" s="12"/>
      <c r="F559" s="12"/>
      <c r="G559" s="86"/>
      <c r="H559" s="86"/>
      <c r="I559" s="83"/>
      <c r="J559" s="83"/>
    </row>
    <row r="560" spans="1:11" s="6" customFormat="1" ht="14.25" customHeight="1" x14ac:dyDescent="0.25">
      <c r="A560" s="120" t="s">
        <v>2</v>
      </c>
      <c r="B560" s="120"/>
      <c r="C560" s="4"/>
      <c r="D560" s="12"/>
      <c r="E560" s="12"/>
      <c r="F560" s="12"/>
      <c r="G560" s="86"/>
      <c r="H560" s="86"/>
      <c r="I560" s="83"/>
      <c r="J560" s="83"/>
    </row>
    <row r="561" spans="1:11" s="9" customFormat="1" ht="14.25" customHeight="1" x14ac:dyDescent="0.25">
      <c r="A561" s="120" t="s">
        <v>33</v>
      </c>
      <c r="B561" s="128"/>
      <c r="C561" s="4"/>
      <c r="D561" s="12"/>
      <c r="E561" s="12"/>
      <c r="F561" s="12"/>
      <c r="G561" s="86"/>
      <c r="H561" s="86"/>
      <c r="I561" s="83"/>
      <c r="J561" s="83"/>
      <c r="K561" s="6"/>
    </row>
    <row r="562" spans="1:11" s="6" customFormat="1" ht="14.25" customHeight="1" x14ac:dyDescent="0.25">
      <c r="A562" s="120" t="s">
        <v>32</v>
      </c>
      <c r="B562" s="120"/>
      <c r="C562" s="4"/>
      <c r="D562" s="12"/>
      <c r="E562" s="12"/>
      <c r="F562" s="12"/>
      <c r="G562" s="87"/>
      <c r="H562" s="87"/>
      <c r="I562" s="83"/>
      <c r="J562" s="83"/>
    </row>
    <row r="563" spans="1:11" ht="94.2" customHeight="1" x14ac:dyDescent="0.25">
      <c r="A563" s="66" t="s">
        <v>90</v>
      </c>
      <c r="B563" s="4" t="s">
        <v>199</v>
      </c>
      <c r="C563" s="4"/>
      <c r="D563" s="12"/>
      <c r="E563" s="12"/>
      <c r="F563" s="12"/>
      <c r="G563" s="105" t="s">
        <v>264</v>
      </c>
      <c r="H563" s="85" t="s">
        <v>29</v>
      </c>
      <c r="I563" s="82" t="s">
        <v>279</v>
      </c>
      <c r="J563" s="82" t="s">
        <v>280</v>
      </c>
    </row>
    <row r="564" spans="1:11" ht="12.75" customHeight="1" x14ac:dyDescent="0.25">
      <c r="A564" s="88" t="s">
        <v>4</v>
      </c>
      <c r="B564" s="89"/>
      <c r="C564" s="4">
        <f>SUM(C565:C570)</f>
        <v>190</v>
      </c>
      <c r="D564" s="12">
        <f>SUM(D565:D570)</f>
        <v>190</v>
      </c>
      <c r="E564" s="12">
        <f>SUM(E565:E570)</f>
        <v>0</v>
      </c>
      <c r="F564" s="12">
        <f>SUM(F565:F570)</f>
        <v>0</v>
      </c>
      <c r="G564" s="105"/>
      <c r="H564" s="86"/>
      <c r="I564" s="83"/>
      <c r="J564" s="83"/>
    </row>
    <row r="565" spans="1:11" ht="12.75" customHeight="1" x14ac:dyDescent="0.25">
      <c r="A565" s="88" t="s">
        <v>6</v>
      </c>
      <c r="B565" s="89"/>
      <c r="C565" s="4"/>
      <c r="D565" s="12"/>
      <c r="E565" s="12"/>
      <c r="F565" s="12"/>
      <c r="G565" s="105"/>
      <c r="H565" s="86"/>
      <c r="I565" s="83"/>
      <c r="J565" s="83"/>
    </row>
    <row r="566" spans="1:11" ht="12.75" customHeight="1" x14ac:dyDescent="0.25">
      <c r="A566" s="88" t="s">
        <v>0</v>
      </c>
      <c r="B566" s="89"/>
      <c r="C566" s="4">
        <f>SUM(D566:F566)</f>
        <v>190</v>
      </c>
      <c r="D566" s="12">
        <v>190</v>
      </c>
      <c r="E566" s="12">
        <v>0</v>
      </c>
      <c r="F566" s="12">
        <v>0</v>
      </c>
      <c r="G566" s="105"/>
      <c r="H566" s="86"/>
      <c r="I566" s="83"/>
      <c r="J566" s="83"/>
    </row>
    <row r="567" spans="1:11" ht="12.75" customHeight="1" x14ac:dyDescent="0.25">
      <c r="A567" s="88" t="s">
        <v>1</v>
      </c>
      <c r="B567" s="89"/>
      <c r="C567" s="4"/>
      <c r="D567" s="12"/>
      <c r="E567" s="12"/>
      <c r="F567" s="12"/>
      <c r="G567" s="105"/>
      <c r="H567" s="86"/>
      <c r="I567" s="83"/>
      <c r="J567" s="83"/>
    </row>
    <row r="568" spans="1:11" ht="12" customHeight="1" x14ac:dyDescent="0.25">
      <c r="A568" s="88" t="s">
        <v>2</v>
      </c>
      <c r="B568" s="89"/>
      <c r="C568" s="4"/>
      <c r="D568" s="12"/>
      <c r="E568" s="12"/>
      <c r="F568" s="12"/>
      <c r="G568" s="105"/>
      <c r="H568" s="86"/>
      <c r="I568" s="83"/>
      <c r="J568" s="83"/>
    </row>
    <row r="569" spans="1:11" ht="12" customHeight="1" x14ac:dyDescent="0.25">
      <c r="A569" s="88" t="s">
        <v>33</v>
      </c>
      <c r="B569" s="89"/>
      <c r="C569" s="5"/>
      <c r="D569" s="13"/>
      <c r="E569" s="12"/>
      <c r="F569" s="12"/>
      <c r="G569" s="105"/>
      <c r="H569" s="86"/>
      <c r="I569" s="83"/>
      <c r="J569" s="83"/>
    </row>
    <row r="570" spans="1:11" ht="12" customHeight="1" x14ac:dyDescent="0.25">
      <c r="A570" s="88" t="s">
        <v>32</v>
      </c>
      <c r="B570" s="89"/>
      <c r="C570" s="4"/>
      <c r="D570" s="12"/>
      <c r="E570" s="12"/>
      <c r="F570" s="12"/>
      <c r="G570" s="105"/>
      <c r="H570" s="87"/>
      <c r="I570" s="83"/>
      <c r="J570" s="83"/>
    </row>
    <row r="571" spans="1:11" s="6" customFormat="1" ht="90.75" customHeight="1" x14ac:dyDescent="0.25">
      <c r="A571" s="66" t="s">
        <v>90</v>
      </c>
      <c r="B571" s="4" t="s">
        <v>199</v>
      </c>
      <c r="C571" s="4"/>
      <c r="D571" s="12"/>
      <c r="E571" s="12"/>
      <c r="F571" s="12"/>
      <c r="G571" s="85" t="s">
        <v>244</v>
      </c>
      <c r="H571" s="85" t="s">
        <v>29</v>
      </c>
      <c r="I571" s="82" t="s">
        <v>279</v>
      </c>
      <c r="J571" s="82" t="s">
        <v>280</v>
      </c>
    </row>
    <row r="572" spans="1:11" s="6" customFormat="1" ht="14.25" customHeight="1" x14ac:dyDescent="0.25">
      <c r="A572" s="120" t="s">
        <v>4</v>
      </c>
      <c r="B572" s="120"/>
      <c r="C572" s="4">
        <f>SUM(C573:C578)</f>
        <v>500</v>
      </c>
      <c r="D572" s="12">
        <f>SUM(D573:D578)</f>
        <v>0</v>
      </c>
      <c r="E572" s="12">
        <f>SUM(E573:E578)</f>
        <v>0</v>
      </c>
      <c r="F572" s="12">
        <f>SUM(F573:F578)</f>
        <v>500</v>
      </c>
      <c r="G572" s="86"/>
      <c r="H572" s="86"/>
      <c r="I572" s="83"/>
      <c r="J572" s="83"/>
    </row>
    <row r="573" spans="1:11" s="6" customFormat="1" ht="14.25" customHeight="1" x14ac:dyDescent="0.25">
      <c r="A573" s="120" t="s">
        <v>6</v>
      </c>
      <c r="B573" s="120"/>
      <c r="C573" s="4"/>
      <c r="D573" s="12"/>
      <c r="E573" s="12"/>
      <c r="F573" s="12"/>
      <c r="G573" s="86"/>
      <c r="H573" s="86"/>
      <c r="I573" s="83"/>
      <c r="J573" s="83"/>
    </row>
    <row r="574" spans="1:11" s="6" customFormat="1" ht="14.25" customHeight="1" x14ac:dyDescent="0.25">
      <c r="A574" s="120" t="s">
        <v>0</v>
      </c>
      <c r="B574" s="120"/>
      <c r="C574" s="4">
        <f>SUM(D574:F574)</f>
        <v>500</v>
      </c>
      <c r="D574" s="12">
        <v>0</v>
      </c>
      <c r="E574" s="12">
        <v>0</v>
      </c>
      <c r="F574" s="12">
        <v>500</v>
      </c>
      <c r="G574" s="86"/>
      <c r="H574" s="86"/>
      <c r="I574" s="83"/>
      <c r="J574" s="83"/>
    </row>
    <row r="575" spans="1:11" s="6" customFormat="1" ht="14.25" customHeight="1" x14ac:dyDescent="0.25">
      <c r="A575" s="120" t="s">
        <v>1</v>
      </c>
      <c r="B575" s="120"/>
      <c r="C575" s="4"/>
      <c r="D575" s="12"/>
      <c r="E575" s="12"/>
      <c r="F575" s="12"/>
      <c r="G575" s="86"/>
      <c r="H575" s="86"/>
      <c r="I575" s="83"/>
      <c r="J575" s="83"/>
    </row>
    <row r="576" spans="1:11" s="6" customFormat="1" ht="14.25" customHeight="1" x14ac:dyDescent="0.25">
      <c r="A576" s="120" t="s">
        <v>2</v>
      </c>
      <c r="B576" s="120"/>
      <c r="C576" s="4"/>
      <c r="D576" s="12"/>
      <c r="E576" s="12"/>
      <c r="F576" s="12"/>
      <c r="G576" s="86"/>
      <c r="H576" s="86"/>
      <c r="I576" s="83"/>
      <c r="J576" s="83"/>
    </row>
    <row r="577" spans="1:11" s="9" customFormat="1" ht="14.25" customHeight="1" x14ac:dyDescent="0.25">
      <c r="A577" s="120" t="s">
        <v>33</v>
      </c>
      <c r="B577" s="128"/>
      <c r="C577" s="4"/>
      <c r="D577" s="12"/>
      <c r="E577" s="12"/>
      <c r="F577" s="12"/>
      <c r="G577" s="86"/>
      <c r="H577" s="86"/>
      <c r="I577" s="83"/>
      <c r="J577" s="83"/>
      <c r="K577" s="6"/>
    </row>
    <row r="578" spans="1:11" s="6" customFormat="1" ht="14.25" customHeight="1" x14ac:dyDescent="0.25">
      <c r="A578" s="120" t="s">
        <v>32</v>
      </c>
      <c r="B578" s="120"/>
      <c r="C578" s="4"/>
      <c r="D578" s="12"/>
      <c r="E578" s="12"/>
      <c r="F578" s="12"/>
      <c r="G578" s="87"/>
      <c r="H578" s="87"/>
      <c r="I578" s="83"/>
      <c r="J578" s="83"/>
    </row>
    <row r="579" spans="1:11" s="6" customFormat="1" ht="165.6" customHeight="1" x14ac:dyDescent="0.25">
      <c r="A579" s="66" t="s">
        <v>26</v>
      </c>
      <c r="B579" s="4" t="s">
        <v>248</v>
      </c>
      <c r="C579" s="4"/>
      <c r="D579" s="12"/>
      <c r="E579" s="13"/>
      <c r="F579" s="13"/>
      <c r="G579" s="85" t="s">
        <v>214</v>
      </c>
      <c r="H579" s="117" t="s">
        <v>240</v>
      </c>
      <c r="I579" s="107" t="s">
        <v>278</v>
      </c>
      <c r="J579" s="107" t="s">
        <v>277</v>
      </c>
    </row>
    <row r="580" spans="1:11" s="6" customFormat="1" ht="15" customHeight="1" x14ac:dyDescent="0.25">
      <c r="A580" s="120" t="s">
        <v>4</v>
      </c>
      <c r="B580" s="120"/>
      <c r="C580" s="12">
        <f>SUM(C588,C596,C604,C612,C620,C628,C636)</f>
        <v>4276.6000000000004</v>
      </c>
      <c r="D580" s="12">
        <f>SUM(D588,D596,D604,D612,D620,D628,D636)</f>
        <v>1628.2</v>
      </c>
      <c r="E580" s="12">
        <f>SUM(E588,E596,E604,E612,E620,E628,E636)</f>
        <v>1376.7</v>
      </c>
      <c r="F580" s="12">
        <f>SUM(F588,F596,F604,F612,F620,F628,F636)</f>
        <v>1271.7</v>
      </c>
      <c r="G580" s="86"/>
      <c r="H580" s="118"/>
      <c r="I580" s="107"/>
      <c r="J580" s="107"/>
    </row>
    <row r="581" spans="1:11" s="6" customFormat="1" ht="15" customHeight="1" x14ac:dyDescent="0.25">
      <c r="A581" s="120" t="s">
        <v>6</v>
      </c>
      <c r="B581" s="120"/>
      <c r="C581" s="19">
        <f>SUM(C637)</f>
        <v>1503.6</v>
      </c>
      <c r="D581" s="19">
        <f t="shared" ref="D581:F581" si="11">SUM(D637)</f>
        <v>488.2</v>
      </c>
      <c r="E581" s="19">
        <f t="shared" si="11"/>
        <v>507.7</v>
      </c>
      <c r="F581" s="19">
        <f t="shared" si="11"/>
        <v>507.7</v>
      </c>
      <c r="G581" s="86"/>
      <c r="H581" s="118"/>
      <c r="I581" s="107"/>
      <c r="J581" s="107"/>
    </row>
    <row r="582" spans="1:11" s="6" customFormat="1" ht="15" customHeight="1" x14ac:dyDescent="0.25">
      <c r="A582" s="120" t="s">
        <v>0</v>
      </c>
      <c r="B582" s="120"/>
      <c r="C582" s="19">
        <f>SUM(C590,C598,C606,C614,C622,C630,C638)</f>
        <v>2773</v>
      </c>
      <c r="D582" s="19">
        <f>SUM(D590,D598,D606,D614,D622,D630,D638)</f>
        <v>1140</v>
      </c>
      <c r="E582" s="19">
        <f>SUM(E590,E598,E606,E614,E622,E630,E638)</f>
        <v>869</v>
      </c>
      <c r="F582" s="19">
        <f>SUM(F590,F598,F606,F614,F622,F630,F638)</f>
        <v>764</v>
      </c>
      <c r="G582" s="86"/>
      <c r="H582" s="118"/>
      <c r="I582" s="107"/>
      <c r="J582" s="107"/>
    </row>
    <row r="583" spans="1:11" s="6" customFormat="1" ht="15" customHeight="1" x14ac:dyDescent="0.25">
      <c r="A583" s="120" t="s">
        <v>1</v>
      </c>
      <c r="B583" s="120"/>
      <c r="C583" s="12"/>
      <c r="D583" s="12"/>
      <c r="E583" s="12"/>
      <c r="F583" s="12"/>
      <c r="G583" s="86"/>
      <c r="H583" s="118"/>
      <c r="I583" s="107"/>
      <c r="J583" s="107"/>
    </row>
    <row r="584" spans="1:11" s="6" customFormat="1" ht="15" customHeight="1" x14ac:dyDescent="0.25">
      <c r="A584" s="120" t="s">
        <v>2</v>
      </c>
      <c r="B584" s="120"/>
      <c r="C584" s="4"/>
      <c r="D584" s="12"/>
      <c r="E584" s="12"/>
      <c r="F584" s="12"/>
      <c r="G584" s="86"/>
      <c r="H584" s="118"/>
      <c r="I584" s="107"/>
      <c r="J584" s="107"/>
    </row>
    <row r="585" spans="1:11" s="6" customFormat="1" ht="15" customHeight="1" x14ac:dyDescent="0.25">
      <c r="A585" s="120" t="s">
        <v>33</v>
      </c>
      <c r="B585" s="128"/>
      <c r="C585" s="4"/>
      <c r="D585" s="12"/>
      <c r="E585" s="12"/>
      <c r="F585" s="12"/>
      <c r="G585" s="86"/>
      <c r="H585" s="118"/>
      <c r="I585" s="107"/>
      <c r="J585" s="107"/>
    </row>
    <row r="586" spans="1:11" s="6" customFormat="1" ht="15" customHeight="1" x14ac:dyDescent="0.25">
      <c r="A586" s="120" t="s">
        <v>32</v>
      </c>
      <c r="B586" s="120"/>
      <c r="C586" s="4"/>
      <c r="D586" s="12"/>
      <c r="E586" s="12"/>
      <c r="F586" s="12"/>
      <c r="G586" s="87"/>
      <c r="H586" s="119"/>
      <c r="I586" s="107"/>
      <c r="J586" s="107"/>
    </row>
    <row r="587" spans="1:11" s="6" customFormat="1" ht="45" customHeight="1" x14ac:dyDescent="0.25">
      <c r="A587" s="66" t="s">
        <v>58</v>
      </c>
      <c r="B587" s="4" t="s">
        <v>200</v>
      </c>
      <c r="C587" s="4"/>
      <c r="D587" s="12"/>
      <c r="E587" s="12"/>
      <c r="F587" s="12"/>
      <c r="G587" s="85" t="s">
        <v>244</v>
      </c>
      <c r="H587" s="85" t="s">
        <v>201</v>
      </c>
      <c r="I587" s="82" t="s">
        <v>279</v>
      </c>
      <c r="J587" s="82" t="s">
        <v>280</v>
      </c>
    </row>
    <row r="588" spans="1:11" s="6" customFormat="1" ht="13.5" customHeight="1" x14ac:dyDescent="0.25">
      <c r="A588" s="120" t="s">
        <v>4</v>
      </c>
      <c r="B588" s="120"/>
      <c r="C588" s="4">
        <f>SUM(C589:C594)</f>
        <v>70</v>
      </c>
      <c r="D588" s="12">
        <f>SUM(D589:D594)</f>
        <v>70</v>
      </c>
      <c r="E588" s="12">
        <f>SUM(E589:E594)</f>
        <v>0</v>
      </c>
      <c r="F588" s="12">
        <f>SUM(F589:F594)</f>
        <v>0</v>
      </c>
      <c r="G588" s="86"/>
      <c r="H588" s="86"/>
      <c r="I588" s="83"/>
      <c r="J588" s="83"/>
    </row>
    <row r="589" spans="1:11" s="6" customFormat="1" ht="13.5" customHeight="1" x14ac:dyDescent="0.25">
      <c r="A589" s="120" t="s">
        <v>6</v>
      </c>
      <c r="B589" s="120"/>
      <c r="C589" s="4"/>
      <c r="D589" s="12"/>
      <c r="E589" s="12"/>
      <c r="F589" s="12"/>
      <c r="G589" s="86"/>
      <c r="H589" s="86"/>
      <c r="I589" s="83"/>
      <c r="J589" s="83"/>
    </row>
    <row r="590" spans="1:11" s="6" customFormat="1" ht="13.5" customHeight="1" x14ac:dyDescent="0.25">
      <c r="A590" s="120" t="s">
        <v>0</v>
      </c>
      <c r="B590" s="120"/>
      <c r="C590" s="4">
        <f>SUM(D590:F590)</f>
        <v>70</v>
      </c>
      <c r="D590" s="12">
        <v>70</v>
      </c>
      <c r="E590" s="12">
        <v>0</v>
      </c>
      <c r="F590" s="12">
        <v>0</v>
      </c>
      <c r="G590" s="86"/>
      <c r="H590" s="86"/>
      <c r="I590" s="83"/>
      <c r="J590" s="83"/>
    </row>
    <row r="591" spans="1:11" s="6" customFormat="1" ht="13.5" customHeight="1" x14ac:dyDescent="0.25">
      <c r="A591" s="120" t="s">
        <v>1</v>
      </c>
      <c r="B591" s="120"/>
      <c r="C591" s="4"/>
      <c r="D591" s="12"/>
      <c r="E591" s="12"/>
      <c r="F591" s="12"/>
      <c r="G591" s="86"/>
      <c r="H591" s="86"/>
      <c r="I591" s="83"/>
      <c r="J591" s="83"/>
    </row>
    <row r="592" spans="1:11" s="6" customFormat="1" ht="13.5" customHeight="1" x14ac:dyDescent="0.25">
      <c r="A592" s="120" t="s">
        <v>2</v>
      </c>
      <c r="B592" s="120"/>
      <c r="C592" s="4"/>
      <c r="D592" s="12"/>
      <c r="E592" s="12"/>
      <c r="F592" s="12"/>
      <c r="G592" s="86"/>
      <c r="H592" s="86"/>
      <c r="I592" s="83"/>
      <c r="J592" s="83"/>
    </row>
    <row r="593" spans="1:11" s="9" customFormat="1" ht="13.5" customHeight="1" x14ac:dyDescent="0.25">
      <c r="A593" s="120" t="s">
        <v>33</v>
      </c>
      <c r="B593" s="128"/>
      <c r="C593" s="4"/>
      <c r="D593" s="12"/>
      <c r="E593" s="12"/>
      <c r="F593" s="12"/>
      <c r="G593" s="86"/>
      <c r="H593" s="86"/>
      <c r="I593" s="83"/>
      <c r="J593" s="83"/>
      <c r="K593" s="6"/>
    </row>
    <row r="594" spans="1:11" s="6" customFormat="1" ht="13.5" customHeight="1" x14ac:dyDescent="0.25">
      <c r="A594" s="120" t="s">
        <v>32</v>
      </c>
      <c r="B594" s="120"/>
      <c r="C594" s="4"/>
      <c r="D594" s="12"/>
      <c r="E594" s="12"/>
      <c r="F594" s="12"/>
      <c r="G594" s="87"/>
      <c r="H594" s="87"/>
      <c r="I594" s="83"/>
      <c r="J594" s="83"/>
    </row>
    <row r="595" spans="1:11" s="6" customFormat="1" ht="43.2" customHeight="1" x14ac:dyDescent="0.25">
      <c r="A595" s="66" t="s">
        <v>92</v>
      </c>
      <c r="B595" s="4" t="s">
        <v>91</v>
      </c>
      <c r="C595" s="4"/>
      <c r="D595" s="12"/>
      <c r="E595" s="12"/>
      <c r="F595" s="12"/>
      <c r="G595" s="105" t="s">
        <v>244</v>
      </c>
      <c r="H595" s="105" t="s">
        <v>96</v>
      </c>
      <c r="I595" s="82" t="s">
        <v>279</v>
      </c>
      <c r="J595" s="82" t="s">
        <v>280</v>
      </c>
    </row>
    <row r="596" spans="1:11" s="6" customFormat="1" ht="14.25" customHeight="1" x14ac:dyDescent="0.25">
      <c r="A596" s="120" t="s">
        <v>4</v>
      </c>
      <c r="B596" s="120"/>
      <c r="C596" s="4">
        <f>SUM(C597:C602)</f>
        <v>335</v>
      </c>
      <c r="D596" s="12">
        <f>SUM(D597:D602)</f>
        <v>60</v>
      </c>
      <c r="E596" s="12">
        <f>SUM(E597:E602)</f>
        <v>150</v>
      </c>
      <c r="F596" s="12">
        <f>SUM(F597:F602)</f>
        <v>125</v>
      </c>
      <c r="G596" s="105"/>
      <c r="H596" s="105"/>
      <c r="I596" s="83"/>
      <c r="J596" s="83"/>
    </row>
    <row r="597" spans="1:11" s="6" customFormat="1" ht="14.25" customHeight="1" x14ac:dyDescent="0.25">
      <c r="A597" s="120" t="s">
        <v>6</v>
      </c>
      <c r="B597" s="120"/>
      <c r="C597" s="4"/>
      <c r="D597" s="12"/>
      <c r="E597" s="12"/>
      <c r="F597" s="12"/>
      <c r="G597" s="105"/>
      <c r="H597" s="105"/>
      <c r="I597" s="83"/>
      <c r="J597" s="83"/>
    </row>
    <row r="598" spans="1:11" s="6" customFormat="1" ht="14.25" customHeight="1" x14ac:dyDescent="0.25">
      <c r="A598" s="120" t="s">
        <v>0</v>
      </c>
      <c r="B598" s="120"/>
      <c r="C598" s="4">
        <f>SUM(D598:F598)</f>
        <v>335</v>
      </c>
      <c r="D598" s="12">
        <v>60</v>
      </c>
      <c r="E598" s="12">
        <v>150</v>
      </c>
      <c r="F598" s="12">
        <v>125</v>
      </c>
      <c r="G598" s="105"/>
      <c r="H598" s="105"/>
      <c r="I598" s="83"/>
      <c r="J598" s="83"/>
    </row>
    <row r="599" spans="1:11" s="6" customFormat="1" ht="14.25" customHeight="1" x14ac:dyDescent="0.25">
      <c r="A599" s="120" t="s">
        <v>1</v>
      </c>
      <c r="B599" s="120"/>
      <c r="C599" s="4"/>
      <c r="D599" s="12"/>
      <c r="E599" s="12"/>
      <c r="F599" s="12"/>
      <c r="G599" s="105"/>
      <c r="H599" s="105"/>
      <c r="I599" s="83"/>
      <c r="J599" s="83"/>
    </row>
    <row r="600" spans="1:11" s="6" customFormat="1" ht="14.25" customHeight="1" x14ac:dyDescent="0.25">
      <c r="A600" s="120" t="s">
        <v>2</v>
      </c>
      <c r="B600" s="120"/>
      <c r="C600" s="4"/>
      <c r="D600" s="12"/>
      <c r="E600" s="12"/>
      <c r="F600" s="12"/>
      <c r="G600" s="105"/>
      <c r="H600" s="105"/>
      <c r="I600" s="83"/>
      <c r="J600" s="83"/>
    </row>
    <row r="601" spans="1:11" s="9" customFormat="1" ht="14.25" customHeight="1" x14ac:dyDescent="0.25">
      <c r="A601" s="120" t="s">
        <v>33</v>
      </c>
      <c r="B601" s="128"/>
      <c r="C601" s="4"/>
      <c r="D601" s="12"/>
      <c r="E601" s="12"/>
      <c r="F601" s="12"/>
      <c r="G601" s="105"/>
      <c r="H601" s="105"/>
      <c r="I601" s="83"/>
      <c r="J601" s="83"/>
      <c r="K601" s="6"/>
    </row>
    <row r="602" spans="1:11" s="6" customFormat="1" ht="14.25" customHeight="1" x14ac:dyDescent="0.25">
      <c r="A602" s="120" t="s">
        <v>32</v>
      </c>
      <c r="B602" s="120"/>
      <c r="C602" s="4"/>
      <c r="D602" s="12"/>
      <c r="E602" s="12"/>
      <c r="F602" s="12"/>
      <c r="G602" s="105"/>
      <c r="H602" s="105"/>
      <c r="I602" s="83"/>
      <c r="J602" s="83"/>
    </row>
    <row r="603" spans="1:11" s="6" customFormat="1" ht="67.8" customHeight="1" x14ac:dyDescent="0.25">
      <c r="A603" s="66" t="s">
        <v>59</v>
      </c>
      <c r="B603" s="4" t="s">
        <v>202</v>
      </c>
      <c r="C603" s="4"/>
      <c r="D603" s="12"/>
      <c r="E603" s="12"/>
      <c r="F603" s="12"/>
      <c r="G603" s="105" t="s">
        <v>242</v>
      </c>
      <c r="H603" s="105" t="s">
        <v>203</v>
      </c>
      <c r="I603" s="82" t="s">
        <v>279</v>
      </c>
      <c r="J603" s="82" t="s">
        <v>280</v>
      </c>
    </row>
    <row r="604" spans="1:11" s="6" customFormat="1" ht="13.5" customHeight="1" x14ac:dyDescent="0.25">
      <c r="A604" s="120" t="s">
        <v>4</v>
      </c>
      <c r="B604" s="120"/>
      <c r="C604" s="4">
        <f>SUM(C605:C610)</f>
        <v>190</v>
      </c>
      <c r="D604" s="12">
        <f>SUM(D605:D610)</f>
        <v>50</v>
      </c>
      <c r="E604" s="12">
        <f>SUM(E605:E610)</f>
        <v>70</v>
      </c>
      <c r="F604" s="12">
        <f>SUM(F605:F610)</f>
        <v>70</v>
      </c>
      <c r="G604" s="105"/>
      <c r="H604" s="105"/>
      <c r="I604" s="83"/>
      <c r="J604" s="83"/>
    </row>
    <row r="605" spans="1:11" s="6" customFormat="1" ht="13.5" customHeight="1" x14ac:dyDescent="0.25">
      <c r="A605" s="120" t="s">
        <v>6</v>
      </c>
      <c r="B605" s="120"/>
      <c r="C605" s="4"/>
      <c r="D605" s="12"/>
      <c r="E605" s="12"/>
      <c r="F605" s="12"/>
      <c r="G605" s="105"/>
      <c r="H605" s="105"/>
      <c r="I605" s="83"/>
      <c r="J605" s="83"/>
    </row>
    <row r="606" spans="1:11" s="6" customFormat="1" ht="13.5" customHeight="1" x14ac:dyDescent="0.25">
      <c r="A606" s="120" t="s">
        <v>0</v>
      </c>
      <c r="B606" s="120"/>
      <c r="C606" s="4">
        <f>SUM(D606:F606)</f>
        <v>190</v>
      </c>
      <c r="D606" s="12">
        <v>50</v>
      </c>
      <c r="E606" s="12">
        <v>70</v>
      </c>
      <c r="F606" s="12">
        <v>70</v>
      </c>
      <c r="G606" s="105"/>
      <c r="H606" s="105"/>
      <c r="I606" s="83"/>
      <c r="J606" s="83"/>
    </row>
    <row r="607" spans="1:11" s="6" customFormat="1" ht="13.5" customHeight="1" x14ac:dyDescent="0.25">
      <c r="A607" s="120" t="s">
        <v>1</v>
      </c>
      <c r="B607" s="120"/>
      <c r="C607" s="4"/>
      <c r="D607" s="12"/>
      <c r="E607" s="12"/>
      <c r="F607" s="12"/>
      <c r="G607" s="105"/>
      <c r="H607" s="105"/>
      <c r="I607" s="83"/>
      <c r="J607" s="83"/>
    </row>
    <row r="608" spans="1:11" s="6" customFormat="1" ht="13.5" customHeight="1" x14ac:dyDescent="0.25">
      <c r="A608" s="120" t="s">
        <v>2</v>
      </c>
      <c r="B608" s="120"/>
      <c r="C608" s="4"/>
      <c r="D608" s="12"/>
      <c r="E608" s="12"/>
      <c r="F608" s="12"/>
      <c r="G608" s="105"/>
      <c r="H608" s="105"/>
      <c r="I608" s="83"/>
      <c r="J608" s="83"/>
    </row>
    <row r="609" spans="1:11" s="9" customFormat="1" ht="13.5" customHeight="1" x14ac:dyDescent="0.25">
      <c r="A609" s="120" t="s">
        <v>33</v>
      </c>
      <c r="B609" s="128"/>
      <c r="C609" s="4"/>
      <c r="D609" s="12"/>
      <c r="E609" s="12"/>
      <c r="F609" s="12"/>
      <c r="G609" s="105"/>
      <c r="H609" s="105"/>
      <c r="I609" s="83"/>
      <c r="J609" s="83"/>
      <c r="K609" s="6"/>
    </row>
    <row r="610" spans="1:11" s="6" customFormat="1" ht="13.5" customHeight="1" x14ac:dyDescent="0.25">
      <c r="A610" s="120" t="s">
        <v>32</v>
      </c>
      <c r="B610" s="120"/>
      <c r="C610" s="4"/>
      <c r="D610" s="12"/>
      <c r="E610" s="12"/>
      <c r="F610" s="12"/>
      <c r="G610" s="105"/>
      <c r="H610" s="105"/>
      <c r="I610" s="83"/>
      <c r="J610" s="83"/>
    </row>
    <row r="611" spans="1:11" s="6" customFormat="1" ht="48" customHeight="1" x14ac:dyDescent="0.25">
      <c r="A611" s="66" t="s">
        <v>93</v>
      </c>
      <c r="B611" s="4" t="s">
        <v>155</v>
      </c>
      <c r="C611" s="4"/>
      <c r="D611" s="12"/>
      <c r="E611" s="12"/>
      <c r="F611" s="12"/>
      <c r="G611" s="85" t="s">
        <v>242</v>
      </c>
      <c r="H611" s="85" t="s">
        <v>204</v>
      </c>
      <c r="I611" s="82" t="s">
        <v>279</v>
      </c>
      <c r="J611" s="82" t="s">
        <v>280</v>
      </c>
    </row>
    <row r="612" spans="1:11" s="6" customFormat="1" ht="15" customHeight="1" x14ac:dyDescent="0.25">
      <c r="A612" s="120" t="s">
        <v>4</v>
      </c>
      <c r="B612" s="120"/>
      <c r="C612" s="4">
        <f>SUM(C613:C618)</f>
        <v>390</v>
      </c>
      <c r="D612" s="12">
        <f>SUM(D613:D618)</f>
        <v>390</v>
      </c>
      <c r="E612" s="12">
        <f>SUM(E613:E618)</f>
        <v>0</v>
      </c>
      <c r="F612" s="12">
        <f>SUM(F613:F618)</f>
        <v>0</v>
      </c>
      <c r="G612" s="86"/>
      <c r="H612" s="86"/>
      <c r="I612" s="83"/>
      <c r="J612" s="83"/>
    </row>
    <row r="613" spans="1:11" s="6" customFormat="1" ht="15" customHeight="1" x14ac:dyDescent="0.25">
      <c r="A613" s="120" t="s">
        <v>6</v>
      </c>
      <c r="B613" s="120"/>
      <c r="C613" s="4"/>
      <c r="D613" s="12"/>
      <c r="E613" s="12"/>
      <c r="F613" s="12"/>
      <c r="G613" s="86"/>
      <c r="H613" s="86"/>
      <c r="I613" s="83"/>
      <c r="J613" s="83"/>
    </row>
    <row r="614" spans="1:11" s="6" customFormat="1" ht="15" customHeight="1" x14ac:dyDescent="0.25">
      <c r="A614" s="120" t="s">
        <v>0</v>
      </c>
      <c r="B614" s="120"/>
      <c r="C614" s="4">
        <f>SUM(D614:F614)</f>
        <v>390</v>
      </c>
      <c r="D614" s="12">
        <v>390</v>
      </c>
      <c r="E614" s="12">
        <v>0</v>
      </c>
      <c r="F614" s="12">
        <v>0</v>
      </c>
      <c r="G614" s="86"/>
      <c r="H614" s="86"/>
      <c r="I614" s="83"/>
      <c r="J614" s="83"/>
    </row>
    <row r="615" spans="1:11" s="6" customFormat="1" ht="15" customHeight="1" x14ac:dyDescent="0.25">
      <c r="A615" s="120" t="s">
        <v>1</v>
      </c>
      <c r="B615" s="120"/>
      <c r="C615" s="4"/>
      <c r="D615" s="12"/>
      <c r="E615" s="12"/>
      <c r="F615" s="12"/>
      <c r="G615" s="86"/>
      <c r="H615" s="86"/>
      <c r="I615" s="83"/>
      <c r="J615" s="83"/>
    </row>
    <row r="616" spans="1:11" s="6" customFormat="1" ht="15" customHeight="1" x14ac:dyDescent="0.25">
      <c r="A616" s="120" t="s">
        <v>2</v>
      </c>
      <c r="B616" s="120"/>
      <c r="C616" s="4"/>
      <c r="D616" s="12"/>
      <c r="E616" s="12"/>
      <c r="F616" s="12"/>
      <c r="G616" s="86"/>
      <c r="H616" s="86"/>
      <c r="I616" s="83"/>
      <c r="J616" s="83"/>
    </row>
    <row r="617" spans="1:11" s="9" customFormat="1" ht="15" customHeight="1" x14ac:dyDescent="0.25">
      <c r="A617" s="120" t="s">
        <v>33</v>
      </c>
      <c r="B617" s="128"/>
      <c r="C617" s="4"/>
      <c r="D617" s="12"/>
      <c r="E617" s="12"/>
      <c r="F617" s="12"/>
      <c r="G617" s="86"/>
      <c r="H617" s="86"/>
      <c r="I617" s="83"/>
      <c r="J617" s="83"/>
      <c r="K617" s="6"/>
    </row>
    <row r="618" spans="1:11" s="6" customFormat="1" ht="15" customHeight="1" x14ac:dyDescent="0.25">
      <c r="A618" s="120" t="s">
        <v>32</v>
      </c>
      <c r="B618" s="120"/>
      <c r="C618" s="4"/>
      <c r="D618" s="12"/>
      <c r="E618" s="12"/>
      <c r="F618" s="12"/>
      <c r="G618" s="87"/>
      <c r="H618" s="87"/>
      <c r="I618" s="83"/>
      <c r="J618" s="83"/>
    </row>
    <row r="619" spans="1:11" s="6" customFormat="1" ht="81" customHeight="1" x14ac:dyDescent="0.25">
      <c r="A619" s="66" t="s">
        <v>60</v>
      </c>
      <c r="B619" s="72" t="s">
        <v>205</v>
      </c>
      <c r="C619" s="4"/>
      <c r="D619" s="12"/>
      <c r="E619" s="12"/>
      <c r="F619" s="12"/>
      <c r="G619" s="85" t="s">
        <v>286</v>
      </c>
      <c r="H619" s="85" t="s">
        <v>141</v>
      </c>
      <c r="I619" s="82" t="s">
        <v>279</v>
      </c>
      <c r="J619" s="82" t="s">
        <v>280</v>
      </c>
    </row>
    <row r="620" spans="1:11" s="6" customFormat="1" ht="12" customHeight="1" x14ac:dyDescent="0.25">
      <c r="A620" s="120" t="s">
        <v>4</v>
      </c>
      <c r="B620" s="120"/>
      <c r="C620" s="4">
        <f>SUM(C621:C626)</f>
        <v>1723</v>
      </c>
      <c r="D620" s="12">
        <f>SUM(D621:D626)</f>
        <v>505</v>
      </c>
      <c r="E620" s="12">
        <f>SUM(E621:E626)</f>
        <v>649</v>
      </c>
      <c r="F620" s="12">
        <f>SUM(F621:F626)</f>
        <v>569</v>
      </c>
      <c r="G620" s="86"/>
      <c r="H620" s="86"/>
      <c r="I620" s="83"/>
      <c r="J620" s="83"/>
    </row>
    <row r="621" spans="1:11" s="6" customFormat="1" ht="13.5" customHeight="1" x14ac:dyDescent="0.25">
      <c r="A621" s="120" t="s">
        <v>6</v>
      </c>
      <c r="B621" s="120"/>
      <c r="C621" s="4"/>
      <c r="D621" s="12"/>
      <c r="E621" s="12"/>
      <c r="F621" s="12"/>
      <c r="G621" s="86"/>
      <c r="H621" s="86"/>
      <c r="I621" s="83"/>
      <c r="J621" s="83"/>
    </row>
    <row r="622" spans="1:11" s="6" customFormat="1" ht="14.25" customHeight="1" x14ac:dyDescent="0.25">
      <c r="A622" s="120" t="s">
        <v>0</v>
      </c>
      <c r="B622" s="120"/>
      <c r="C622" s="4">
        <f>SUM(D622:F622)</f>
        <v>1723</v>
      </c>
      <c r="D622" s="12">
        <v>505</v>
      </c>
      <c r="E622" s="12">
        <v>649</v>
      </c>
      <c r="F622" s="12">
        <v>569</v>
      </c>
      <c r="G622" s="86"/>
      <c r="H622" s="86"/>
      <c r="I622" s="83"/>
      <c r="J622" s="83"/>
    </row>
    <row r="623" spans="1:11" s="6" customFormat="1" ht="15" customHeight="1" x14ac:dyDescent="0.25">
      <c r="A623" s="120" t="s">
        <v>1</v>
      </c>
      <c r="B623" s="120"/>
      <c r="C623" s="4"/>
      <c r="D623" s="12"/>
      <c r="E623" s="12"/>
      <c r="F623" s="12"/>
      <c r="G623" s="86"/>
      <c r="H623" s="86"/>
      <c r="I623" s="83"/>
      <c r="J623" s="83"/>
    </row>
    <row r="624" spans="1:11" s="6" customFormat="1" ht="15" customHeight="1" x14ac:dyDescent="0.25">
      <c r="A624" s="120" t="s">
        <v>2</v>
      </c>
      <c r="B624" s="120"/>
      <c r="C624" s="4"/>
      <c r="D624" s="12"/>
      <c r="E624" s="12"/>
      <c r="F624" s="12"/>
      <c r="G624" s="86"/>
      <c r="H624" s="86"/>
      <c r="I624" s="83"/>
      <c r="J624" s="83"/>
    </row>
    <row r="625" spans="1:11" s="9" customFormat="1" ht="12" customHeight="1" x14ac:dyDescent="0.25">
      <c r="A625" s="120" t="s">
        <v>33</v>
      </c>
      <c r="B625" s="128"/>
      <c r="C625" s="4"/>
      <c r="D625" s="12"/>
      <c r="E625" s="12"/>
      <c r="F625" s="12"/>
      <c r="G625" s="86"/>
      <c r="H625" s="86"/>
      <c r="I625" s="83"/>
      <c r="J625" s="83"/>
      <c r="K625" s="6"/>
    </row>
    <row r="626" spans="1:11" s="6" customFormat="1" ht="14.25" customHeight="1" x14ac:dyDescent="0.25">
      <c r="A626" s="120" t="s">
        <v>32</v>
      </c>
      <c r="B626" s="120"/>
      <c r="C626" s="4"/>
      <c r="D626" s="12"/>
      <c r="E626" s="12"/>
      <c r="F626" s="12"/>
      <c r="G626" s="87"/>
      <c r="H626" s="87"/>
      <c r="I626" s="83"/>
      <c r="J626" s="83"/>
    </row>
    <row r="627" spans="1:11" s="6" customFormat="1" ht="67.5" customHeight="1" x14ac:dyDescent="0.25">
      <c r="A627" s="66" t="s">
        <v>61</v>
      </c>
      <c r="B627" s="4" t="s">
        <v>142</v>
      </c>
      <c r="C627" s="4"/>
      <c r="D627" s="12"/>
      <c r="E627" s="12"/>
      <c r="F627" s="12"/>
      <c r="G627" s="85" t="s">
        <v>242</v>
      </c>
      <c r="H627" s="79" t="s">
        <v>143</v>
      </c>
      <c r="I627" s="82" t="s">
        <v>279</v>
      </c>
      <c r="J627" s="82" t="s">
        <v>280</v>
      </c>
    </row>
    <row r="628" spans="1:11" s="6" customFormat="1" ht="13.5" customHeight="1" x14ac:dyDescent="0.25">
      <c r="A628" s="120" t="s">
        <v>4</v>
      </c>
      <c r="B628" s="120"/>
      <c r="C628" s="4">
        <f>SUM(C629:C632)</f>
        <v>65</v>
      </c>
      <c r="D628" s="12">
        <f>SUM(D629:D632)</f>
        <v>65</v>
      </c>
      <c r="E628" s="12">
        <f>SUM(E629:E632)</f>
        <v>0</v>
      </c>
      <c r="F628" s="12">
        <f>SUM(F629:F632)</f>
        <v>0</v>
      </c>
      <c r="G628" s="86"/>
      <c r="H628" s="80"/>
      <c r="I628" s="83"/>
      <c r="J628" s="83"/>
    </row>
    <row r="629" spans="1:11" s="6" customFormat="1" ht="12.75" customHeight="1" x14ac:dyDescent="0.25">
      <c r="A629" s="120" t="s">
        <v>6</v>
      </c>
      <c r="B629" s="120"/>
      <c r="C629" s="4"/>
      <c r="D629" s="12"/>
      <c r="E629" s="12"/>
      <c r="F629" s="12"/>
      <c r="G629" s="86"/>
      <c r="H629" s="80"/>
      <c r="I629" s="83"/>
      <c r="J629" s="83"/>
    </row>
    <row r="630" spans="1:11" s="6" customFormat="1" ht="15.75" customHeight="1" x14ac:dyDescent="0.25">
      <c r="A630" s="120" t="s">
        <v>0</v>
      </c>
      <c r="B630" s="120"/>
      <c r="C630" s="4">
        <f>SUM(D630:F630)</f>
        <v>65</v>
      </c>
      <c r="D630" s="12">
        <v>65</v>
      </c>
      <c r="E630" s="12">
        <v>0</v>
      </c>
      <c r="F630" s="12">
        <v>0</v>
      </c>
      <c r="G630" s="86"/>
      <c r="H630" s="80"/>
      <c r="I630" s="83"/>
      <c r="J630" s="83"/>
    </row>
    <row r="631" spans="1:11" s="6" customFormat="1" ht="12.75" customHeight="1" x14ac:dyDescent="0.25">
      <c r="A631" s="120" t="s">
        <v>1</v>
      </c>
      <c r="B631" s="120"/>
      <c r="C631" s="4"/>
      <c r="D631" s="12"/>
      <c r="E631" s="12"/>
      <c r="F631" s="12"/>
      <c r="G631" s="86"/>
      <c r="H631" s="80"/>
      <c r="I631" s="83"/>
      <c r="J631" s="83"/>
    </row>
    <row r="632" spans="1:11" s="6" customFormat="1" ht="12.75" customHeight="1" x14ac:dyDescent="0.25">
      <c r="A632" s="120" t="s">
        <v>2</v>
      </c>
      <c r="B632" s="120"/>
      <c r="C632" s="4"/>
      <c r="D632" s="12"/>
      <c r="E632" s="12"/>
      <c r="F632" s="12"/>
      <c r="G632" s="86"/>
      <c r="H632" s="80"/>
      <c r="I632" s="83"/>
      <c r="J632" s="83"/>
    </row>
    <row r="633" spans="1:11" s="9" customFormat="1" ht="12.75" customHeight="1" x14ac:dyDescent="0.25">
      <c r="A633" s="120" t="s">
        <v>33</v>
      </c>
      <c r="B633" s="128"/>
      <c r="C633" s="4"/>
      <c r="D633" s="12"/>
      <c r="E633" s="12"/>
      <c r="F633" s="12"/>
      <c r="G633" s="86"/>
      <c r="H633" s="80"/>
      <c r="I633" s="83"/>
      <c r="J633" s="83"/>
      <c r="K633" s="6"/>
    </row>
    <row r="634" spans="1:11" s="6" customFormat="1" ht="16.5" customHeight="1" x14ac:dyDescent="0.25">
      <c r="A634" s="120" t="s">
        <v>32</v>
      </c>
      <c r="B634" s="120"/>
      <c r="C634" s="4"/>
      <c r="D634" s="12"/>
      <c r="E634" s="12"/>
      <c r="F634" s="12"/>
      <c r="G634" s="87"/>
      <c r="H634" s="80"/>
      <c r="I634" s="83"/>
      <c r="J634" s="83"/>
    </row>
    <row r="635" spans="1:11" ht="71.400000000000006" customHeight="1" x14ac:dyDescent="0.25">
      <c r="A635" s="66" t="s">
        <v>122</v>
      </c>
      <c r="B635" s="4" t="s">
        <v>233</v>
      </c>
      <c r="C635" s="4"/>
      <c r="D635" s="12"/>
      <c r="E635" s="12"/>
      <c r="F635" s="12"/>
      <c r="G635" s="85" t="s">
        <v>242</v>
      </c>
      <c r="H635" s="85" t="s">
        <v>265</v>
      </c>
      <c r="I635" s="82" t="s">
        <v>279</v>
      </c>
      <c r="J635" s="82" t="s">
        <v>280</v>
      </c>
    </row>
    <row r="636" spans="1:11" s="6" customFormat="1" ht="13.5" customHeight="1" x14ac:dyDescent="0.25">
      <c r="A636" s="88" t="s">
        <v>4</v>
      </c>
      <c r="B636" s="89"/>
      <c r="C636" s="4">
        <f>SUM(C637:C641)</f>
        <v>1503.6</v>
      </c>
      <c r="D636" s="12">
        <f>SUM(D637:D641)</f>
        <v>488.2</v>
      </c>
      <c r="E636" s="12">
        <f>SUM(E637:E641)</f>
        <v>507.7</v>
      </c>
      <c r="F636" s="12">
        <f>SUM(F637:F641)</f>
        <v>507.7</v>
      </c>
      <c r="G636" s="86"/>
      <c r="H636" s="86"/>
      <c r="I636" s="83"/>
      <c r="J636" s="83"/>
    </row>
    <row r="637" spans="1:11" s="6" customFormat="1" ht="13.5" customHeight="1" x14ac:dyDescent="0.25">
      <c r="A637" s="88" t="s">
        <v>6</v>
      </c>
      <c r="B637" s="89"/>
      <c r="C637" s="52">
        <f>SUM(D637:F637)</f>
        <v>1503.6</v>
      </c>
      <c r="D637" s="19">
        <v>488.2</v>
      </c>
      <c r="E637" s="19">
        <v>507.7</v>
      </c>
      <c r="F637" s="19">
        <v>507.7</v>
      </c>
      <c r="G637" s="86"/>
      <c r="H637" s="86"/>
      <c r="I637" s="83"/>
      <c r="J637" s="83"/>
    </row>
    <row r="638" spans="1:11" s="6" customFormat="1" ht="13.5" customHeight="1" x14ac:dyDescent="0.25">
      <c r="A638" s="88" t="s">
        <v>0</v>
      </c>
      <c r="B638" s="89"/>
      <c r="C638" s="4"/>
      <c r="D638" s="12"/>
      <c r="E638" s="12"/>
      <c r="F638" s="12"/>
      <c r="G638" s="86"/>
      <c r="H638" s="86"/>
      <c r="I638" s="83"/>
      <c r="J638" s="83"/>
    </row>
    <row r="639" spans="1:11" s="6" customFormat="1" ht="13.5" customHeight="1" x14ac:dyDescent="0.25">
      <c r="A639" s="88" t="s">
        <v>1</v>
      </c>
      <c r="B639" s="89"/>
      <c r="C639" s="4"/>
      <c r="D639" s="12"/>
      <c r="E639" s="12"/>
      <c r="F639" s="12"/>
      <c r="G639" s="86"/>
      <c r="H639" s="86"/>
      <c r="I639" s="83"/>
      <c r="J639" s="83"/>
    </row>
    <row r="640" spans="1:11" s="6" customFormat="1" ht="13.5" customHeight="1" x14ac:dyDescent="0.25">
      <c r="A640" s="88" t="s">
        <v>2</v>
      </c>
      <c r="B640" s="89"/>
      <c r="C640" s="4"/>
      <c r="D640" s="12"/>
      <c r="E640" s="12"/>
      <c r="F640" s="12"/>
      <c r="G640" s="86"/>
      <c r="H640" s="86"/>
      <c r="I640" s="83"/>
      <c r="J640" s="83"/>
    </row>
    <row r="641" spans="1:11" s="9" customFormat="1" ht="13.5" customHeight="1" x14ac:dyDescent="0.25">
      <c r="A641" s="88" t="s">
        <v>33</v>
      </c>
      <c r="B641" s="89"/>
      <c r="C641" s="4"/>
      <c r="D641" s="12"/>
      <c r="E641" s="12"/>
      <c r="F641" s="12"/>
      <c r="G641" s="53"/>
      <c r="H641" s="86"/>
      <c r="I641" s="83"/>
      <c r="J641" s="83"/>
      <c r="K641" s="6"/>
    </row>
    <row r="642" spans="1:11" s="6" customFormat="1" ht="16.5" customHeight="1" x14ac:dyDescent="0.25">
      <c r="A642" s="120" t="s">
        <v>32</v>
      </c>
      <c r="B642" s="120"/>
      <c r="C642" s="4"/>
      <c r="D642" s="12"/>
      <c r="E642" s="12"/>
      <c r="F642" s="12"/>
      <c r="G642" s="53"/>
      <c r="H642" s="87"/>
      <c r="I642" s="83"/>
      <c r="J642" s="83"/>
    </row>
    <row r="643" spans="1:11" s="6" customFormat="1" ht="73.5" customHeight="1" x14ac:dyDescent="0.25">
      <c r="A643" s="66" t="s">
        <v>27</v>
      </c>
      <c r="B643" s="4" t="s">
        <v>150</v>
      </c>
      <c r="C643" s="4"/>
      <c r="D643" s="12"/>
      <c r="E643" s="13"/>
      <c r="F643" s="13"/>
      <c r="G643" s="85" t="s">
        <v>219</v>
      </c>
      <c r="H643" s="117" t="s">
        <v>241</v>
      </c>
      <c r="I643" s="82" t="s">
        <v>278</v>
      </c>
      <c r="J643" s="82" t="s">
        <v>277</v>
      </c>
    </row>
    <row r="644" spans="1:11" s="6" customFormat="1" ht="15" customHeight="1" x14ac:dyDescent="0.25">
      <c r="A644" s="120" t="s">
        <v>4</v>
      </c>
      <c r="B644" s="120"/>
      <c r="C644" s="12">
        <f>SUM(C652,C660,C668,C676)</f>
        <v>1914.4</v>
      </c>
      <c r="D644" s="12">
        <f>SUM(D652,D660,D668,D676)</f>
        <v>1369.2</v>
      </c>
      <c r="E644" s="12">
        <f>SUM(E652,E660,E668,E676)</f>
        <v>545.20000000000005</v>
      </c>
      <c r="F644" s="12">
        <f>SUM(F652,F660,F668,F676)</f>
        <v>0</v>
      </c>
      <c r="G644" s="86"/>
      <c r="H644" s="118"/>
      <c r="I644" s="83"/>
      <c r="J644" s="83"/>
    </row>
    <row r="645" spans="1:11" s="6" customFormat="1" ht="15" customHeight="1" x14ac:dyDescent="0.25">
      <c r="A645" s="120" t="s">
        <v>6</v>
      </c>
      <c r="B645" s="120"/>
      <c r="C645" s="12"/>
      <c r="D645" s="12"/>
      <c r="E645" s="12"/>
      <c r="F645" s="12"/>
      <c r="G645" s="86"/>
      <c r="H645" s="118"/>
      <c r="I645" s="83"/>
      <c r="J645" s="83"/>
    </row>
    <row r="646" spans="1:11" s="6" customFormat="1" ht="15" customHeight="1" x14ac:dyDescent="0.25">
      <c r="A646" s="120" t="s">
        <v>0</v>
      </c>
      <c r="B646" s="120"/>
      <c r="C646" s="12">
        <f>SUM(C654,C662,C670,C678)</f>
        <v>1914.4</v>
      </c>
      <c r="D646" s="12">
        <f>SUM(D654,D662,D670,D678)</f>
        <v>1369.2</v>
      </c>
      <c r="E646" s="12">
        <f>SUM(E654,E662,E670,E678)</f>
        <v>545.20000000000005</v>
      </c>
      <c r="F646" s="12">
        <f>SUM(F654,F662,F670,F678)</f>
        <v>0</v>
      </c>
      <c r="G646" s="86"/>
      <c r="H646" s="118"/>
      <c r="I646" s="83"/>
      <c r="J646" s="83"/>
    </row>
    <row r="647" spans="1:11" s="6" customFormat="1" ht="15" customHeight="1" x14ac:dyDescent="0.25">
      <c r="A647" s="120" t="s">
        <v>1</v>
      </c>
      <c r="B647" s="120"/>
      <c r="C647" s="12"/>
      <c r="D647" s="12"/>
      <c r="E647" s="12"/>
      <c r="F647" s="12"/>
      <c r="G647" s="86"/>
      <c r="H647" s="118"/>
      <c r="I647" s="83"/>
      <c r="J647" s="83"/>
    </row>
    <row r="648" spans="1:11" s="6" customFormat="1" ht="15" customHeight="1" x14ac:dyDescent="0.25">
      <c r="A648" s="120" t="s">
        <v>2</v>
      </c>
      <c r="B648" s="120"/>
      <c r="C648" s="4"/>
      <c r="D648" s="12"/>
      <c r="E648" s="12"/>
      <c r="F648" s="12"/>
      <c r="G648" s="86"/>
      <c r="H648" s="118"/>
      <c r="I648" s="83"/>
      <c r="J648" s="83"/>
    </row>
    <row r="649" spans="1:11" s="6" customFormat="1" ht="15" customHeight="1" x14ac:dyDescent="0.25">
      <c r="A649" s="120" t="s">
        <v>33</v>
      </c>
      <c r="B649" s="128"/>
      <c r="C649" s="4"/>
      <c r="D649" s="12"/>
      <c r="E649" s="12"/>
      <c r="F649" s="12"/>
      <c r="G649" s="87"/>
      <c r="H649" s="119"/>
      <c r="I649" s="84"/>
      <c r="J649" s="84"/>
    </row>
    <row r="650" spans="1:11" s="6" customFormat="1" ht="15" customHeight="1" x14ac:dyDescent="0.25">
      <c r="A650" s="120" t="s">
        <v>32</v>
      </c>
      <c r="B650" s="120"/>
      <c r="C650" s="4"/>
      <c r="D650" s="12"/>
      <c r="E650" s="12"/>
      <c r="F650" s="12"/>
      <c r="G650" s="54"/>
      <c r="H650" s="55"/>
      <c r="I650" s="56"/>
      <c r="J650" s="56"/>
    </row>
    <row r="651" spans="1:11" s="6" customFormat="1" ht="99.6" customHeight="1" x14ac:dyDescent="0.25">
      <c r="A651" s="66" t="s">
        <v>45</v>
      </c>
      <c r="B651" s="4" t="s">
        <v>249</v>
      </c>
      <c r="C651" s="4"/>
      <c r="D651" s="12"/>
      <c r="E651" s="12"/>
      <c r="F651" s="12"/>
      <c r="G651" s="105" t="s">
        <v>264</v>
      </c>
      <c r="H651" s="86" t="s">
        <v>9</v>
      </c>
      <c r="I651" s="82" t="s">
        <v>279</v>
      </c>
      <c r="J651" s="82" t="s">
        <v>280</v>
      </c>
    </row>
    <row r="652" spans="1:11" s="6" customFormat="1" ht="14.25" customHeight="1" x14ac:dyDescent="0.25">
      <c r="A652" s="120" t="s">
        <v>4</v>
      </c>
      <c r="B652" s="120"/>
      <c r="C652" s="4">
        <f>SUM(C653:C658)</f>
        <v>0</v>
      </c>
      <c r="D652" s="12">
        <f>SUM(D653:D658)</f>
        <v>0</v>
      </c>
      <c r="E652" s="12">
        <f>SUM(E653:E658)</f>
        <v>0</v>
      </c>
      <c r="F652" s="12">
        <f>SUM(F653:F658)</f>
        <v>0</v>
      </c>
      <c r="G652" s="105"/>
      <c r="H652" s="86"/>
      <c r="I652" s="83"/>
      <c r="J652" s="83"/>
    </row>
    <row r="653" spans="1:11" s="6" customFormat="1" ht="14.25" customHeight="1" x14ac:dyDescent="0.25">
      <c r="A653" s="120" t="s">
        <v>6</v>
      </c>
      <c r="B653" s="120"/>
      <c r="C653" s="4"/>
      <c r="D653" s="12"/>
      <c r="E653" s="12"/>
      <c r="F653" s="12"/>
      <c r="G653" s="105"/>
      <c r="H653" s="86"/>
      <c r="I653" s="83"/>
      <c r="J653" s="83"/>
    </row>
    <row r="654" spans="1:11" s="6" customFormat="1" ht="14.25" customHeight="1" x14ac:dyDescent="0.25">
      <c r="A654" s="120" t="s">
        <v>0</v>
      </c>
      <c r="B654" s="120"/>
      <c r="C654" s="4">
        <f>SUM(D654:F654)</f>
        <v>0</v>
      </c>
      <c r="D654" s="12">
        <v>0</v>
      </c>
      <c r="E654" s="12">
        <v>0</v>
      </c>
      <c r="F654" s="12">
        <v>0</v>
      </c>
      <c r="G654" s="105"/>
      <c r="H654" s="86"/>
      <c r="I654" s="83"/>
      <c r="J654" s="83"/>
    </row>
    <row r="655" spans="1:11" s="6" customFormat="1" ht="14.25" customHeight="1" x14ac:dyDescent="0.25">
      <c r="A655" s="120" t="s">
        <v>1</v>
      </c>
      <c r="B655" s="120"/>
      <c r="C655" s="4"/>
      <c r="D655" s="12"/>
      <c r="E655" s="12"/>
      <c r="F655" s="12"/>
      <c r="G655" s="105"/>
      <c r="H655" s="86"/>
      <c r="I655" s="83"/>
      <c r="J655" s="83"/>
    </row>
    <row r="656" spans="1:11" s="6" customFormat="1" ht="14.25" customHeight="1" x14ac:dyDescent="0.25">
      <c r="A656" s="120" t="s">
        <v>2</v>
      </c>
      <c r="B656" s="120"/>
      <c r="C656" s="4"/>
      <c r="D656" s="12"/>
      <c r="E656" s="12"/>
      <c r="F656" s="12"/>
      <c r="G656" s="105"/>
      <c r="H656" s="86"/>
      <c r="I656" s="83"/>
      <c r="J656" s="83"/>
    </row>
    <row r="657" spans="1:11" s="9" customFormat="1" ht="14.25" customHeight="1" x14ac:dyDescent="0.25">
      <c r="A657" s="120" t="s">
        <v>33</v>
      </c>
      <c r="B657" s="128"/>
      <c r="C657" s="4"/>
      <c r="D657" s="12"/>
      <c r="E657" s="12"/>
      <c r="F657" s="12"/>
      <c r="G657" s="105"/>
      <c r="H657" s="86"/>
      <c r="I657" s="83"/>
      <c r="J657" s="83"/>
      <c r="K657" s="6"/>
    </row>
    <row r="658" spans="1:11" s="6" customFormat="1" ht="14.25" customHeight="1" x14ac:dyDescent="0.25">
      <c r="A658" s="120" t="s">
        <v>32</v>
      </c>
      <c r="B658" s="120"/>
      <c r="C658" s="4"/>
      <c r="D658" s="12"/>
      <c r="E658" s="12"/>
      <c r="F658" s="12"/>
      <c r="G658" s="105"/>
      <c r="H658" s="87"/>
      <c r="I658" s="83"/>
      <c r="J658" s="83"/>
    </row>
    <row r="659" spans="1:11" s="6" customFormat="1" ht="91.2" customHeight="1" x14ac:dyDescent="0.25">
      <c r="A659" s="66" t="s">
        <v>45</v>
      </c>
      <c r="B659" s="4" t="s">
        <v>249</v>
      </c>
      <c r="C659" s="4"/>
      <c r="D659" s="12"/>
      <c r="E659" s="13"/>
      <c r="F659" s="13"/>
      <c r="G659" s="85" t="s">
        <v>244</v>
      </c>
      <c r="H659" s="85" t="s">
        <v>9</v>
      </c>
      <c r="I659" s="82" t="s">
        <v>279</v>
      </c>
      <c r="J659" s="82" t="s">
        <v>280</v>
      </c>
    </row>
    <row r="660" spans="1:11" s="6" customFormat="1" ht="15" customHeight="1" x14ac:dyDescent="0.25">
      <c r="A660" s="120" t="s">
        <v>4</v>
      </c>
      <c r="B660" s="120"/>
      <c r="C660" s="4">
        <f>SUM(C661:C666)</f>
        <v>0</v>
      </c>
      <c r="D660" s="12">
        <f>SUM(D661:D666)</f>
        <v>0</v>
      </c>
      <c r="E660" s="12">
        <f>SUM(E661:E666)</f>
        <v>0</v>
      </c>
      <c r="F660" s="12">
        <f>SUM(F661:F666)</f>
        <v>0</v>
      </c>
      <c r="G660" s="86"/>
      <c r="H660" s="86"/>
      <c r="I660" s="83"/>
      <c r="J660" s="83"/>
    </row>
    <row r="661" spans="1:11" s="6" customFormat="1" ht="15" customHeight="1" x14ac:dyDescent="0.25">
      <c r="A661" s="120" t="s">
        <v>6</v>
      </c>
      <c r="B661" s="120"/>
      <c r="C661" s="4"/>
      <c r="D661" s="12"/>
      <c r="E661" s="12"/>
      <c r="F661" s="12"/>
      <c r="G661" s="86"/>
      <c r="H661" s="86"/>
      <c r="I661" s="83"/>
      <c r="J661" s="83"/>
    </row>
    <row r="662" spans="1:11" s="6" customFormat="1" ht="15" customHeight="1" x14ac:dyDescent="0.25">
      <c r="A662" s="120" t="s">
        <v>0</v>
      </c>
      <c r="B662" s="120"/>
      <c r="C662" s="4">
        <f>SUM(D662:F662)</f>
        <v>0</v>
      </c>
      <c r="D662" s="12">
        <v>0</v>
      </c>
      <c r="E662" s="12">
        <v>0</v>
      </c>
      <c r="F662" s="12">
        <v>0</v>
      </c>
      <c r="G662" s="86"/>
      <c r="H662" s="86"/>
      <c r="I662" s="83"/>
      <c r="J662" s="83"/>
    </row>
    <row r="663" spans="1:11" s="6" customFormat="1" ht="15" customHeight="1" x14ac:dyDescent="0.25">
      <c r="A663" s="120" t="s">
        <v>1</v>
      </c>
      <c r="B663" s="120"/>
      <c r="C663" s="4"/>
      <c r="D663" s="12"/>
      <c r="E663" s="12"/>
      <c r="F663" s="12"/>
      <c r="G663" s="86"/>
      <c r="H663" s="86"/>
      <c r="I663" s="83"/>
      <c r="J663" s="83"/>
    </row>
    <row r="664" spans="1:11" s="6" customFormat="1" ht="15" customHeight="1" x14ac:dyDescent="0.25">
      <c r="A664" s="120" t="s">
        <v>2</v>
      </c>
      <c r="B664" s="120"/>
      <c r="C664" s="4"/>
      <c r="D664" s="12"/>
      <c r="E664" s="12"/>
      <c r="F664" s="12"/>
      <c r="G664" s="86"/>
      <c r="H664" s="86"/>
      <c r="I664" s="83"/>
      <c r="J664" s="83"/>
    </row>
    <row r="665" spans="1:11" s="9" customFormat="1" ht="15" customHeight="1" x14ac:dyDescent="0.25">
      <c r="A665" s="120" t="s">
        <v>33</v>
      </c>
      <c r="B665" s="128"/>
      <c r="C665" s="4"/>
      <c r="D665" s="12"/>
      <c r="E665" s="12"/>
      <c r="F665" s="12"/>
      <c r="G665" s="86"/>
      <c r="H665" s="86"/>
      <c r="I665" s="83"/>
      <c r="J665" s="83"/>
      <c r="K665" s="6"/>
    </row>
    <row r="666" spans="1:11" s="6" customFormat="1" ht="15" customHeight="1" x14ac:dyDescent="0.25">
      <c r="A666" s="120" t="s">
        <v>32</v>
      </c>
      <c r="B666" s="120"/>
      <c r="C666" s="4"/>
      <c r="D666" s="12"/>
      <c r="E666" s="12"/>
      <c r="F666" s="12"/>
      <c r="G666" s="87"/>
      <c r="H666" s="87"/>
      <c r="I666" s="83"/>
      <c r="J666" s="83"/>
    </row>
    <row r="667" spans="1:11" s="6" customFormat="1" ht="117" customHeight="1" x14ac:dyDescent="0.25">
      <c r="A667" s="66" t="s">
        <v>94</v>
      </c>
      <c r="B667" s="4" t="s">
        <v>266</v>
      </c>
      <c r="C667" s="4"/>
      <c r="D667" s="12"/>
      <c r="E667" s="12"/>
      <c r="F667" s="12"/>
      <c r="G667" s="85" t="s">
        <v>244</v>
      </c>
      <c r="H667" s="121" t="s">
        <v>52</v>
      </c>
      <c r="I667" s="82" t="s">
        <v>279</v>
      </c>
      <c r="J667" s="82" t="s">
        <v>280</v>
      </c>
    </row>
    <row r="668" spans="1:11" s="6" customFormat="1" ht="12.75" customHeight="1" x14ac:dyDescent="0.25">
      <c r="A668" s="120" t="s">
        <v>4</v>
      </c>
      <c r="B668" s="120"/>
      <c r="C668" s="4">
        <f>SUM(C669:C674)</f>
        <v>1914.4</v>
      </c>
      <c r="D668" s="12">
        <f>SUM(D669:D674)</f>
        <v>1369.2</v>
      </c>
      <c r="E668" s="12">
        <f>SUM(E669:E674)</f>
        <v>545.20000000000005</v>
      </c>
      <c r="F668" s="12">
        <f>SUM(F669:F674)</f>
        <v>0</v>
      </c>
      <c r="G668" s="86"/>
      <c r="H668" s="122"/>
      <c r="I668" s="83"/>
      <c r="J668" s="83"/>
    </row>
    <row r="669" spans="1:11" s="6" customFormat="1" ht="12.75" customHeight="1" x14ac:dyDescent="0.25">
      <c r="A669" s="120" t="s">
        <v>6</v>
      </c>
      <c r="B669" s="120"/>
      <c r="C669" s="4"/>
      <c r="D669" s="12"/>
      <c r="E669" s="12"/>
      <c r="F669" s="12"/>
      <c r="G669" s="86"/>
      <c r="H669" s="122"/>
      <c r="I669" s="83"/>
      <c r="J669" s="83"/>
    </row>
    <row r="670" spans="1:11" s="6" customFormat="1" ht="12.75" customHeight="1" x14ac:dyDescent="0.25">
      <c r="A670" s="120" t="s">
        <v>0</v>
      </c>
      <c r="B670" s="120"/>
      <c r="C670" s="4">
        <f>SUM(D670:F670)</f>
        <v>1914.4</v>
      </c>
      <c r="D670" s="12">
        <v>1369.2</v>
      </c>
      <c r="E670" s="12">
        <v>545.20000000000005</v>
      </c>
      <c r="F670" s="12">
        <v>0</v>
      </c>
      <c r="G670" s="86"/>
      <c r="H670" s="122"/>
      <c r="I670" s="83"/>
      <c r="J670" s="83"/>
    </row>
    <row r="671" spans="1:11" s="6" customFormat="1" ht="12.75" customHeight="1" x14ac:dyDescent="0.25">
      <c r="A671" s="120" t="s">
        <v>1</v>
      </c>
      <c r="B671" s="120"/>
      <c r="C671" s="4"/>
      <c r="D671" s="12"/>
      <c r="E671" s="12"/>
      <c r="F671" s="12"/>
      <c r="G671" s="86"/>
      <c r="H671" s="122"/>
      <c r="I671" s="83"/>
      <c r="J671" s="83"/>
    </row>
    <row r="672" spans="1:11" s="6" customFormat="1" ht="12.75" customHeight="1" x14ac:dyDescent="0.25">
      <c r="A672" s="120" t="s">
        <v>2</v>
      </c>
      <c r="B672" s="120"/>
      <c r="C672" s="4"/>
      <c r="D672" s="12"/>
      <c r="E672" s="12"/>
      <c r="F672" s="12"/>
      <c r="G672" s="86"/>
      <c r="H672" s="122"/>
      <c r="I672" s="83"/>
      <c r="J672" s="83"/>
    </row>
    <row r="673" spans="1:11" s="9" customFormat="1" ht="12.75" customHeight="1" x14ac:dyDescent="0.25">
      <c r="A673" s="120" t="s">
        <v>33</v>
      </c>
      <c r="B673" s="128"/>
      <c r="C673" s="4"/>
      <c r="D673" s="12"/>
      <c r="E673" s="12"/>
      <c r="F673" s="12"/>
      <c r="G673" s="86"/>
      <c r="H673" s="122"/>
      <c r="I673" s="83"/>
      <c r="J673" s="83"/>
      <c r="K673" s="6"/>
    </row>
    <row r="674" spans="1:11" s="6" customFormat="1" ht="12.75" customHeight="1" x14ac:dyDescent="0.25">
      <c r="A674" s="120" t="s">
        <v>32</v>
      </c>
      <c r="B674" s="120"/>
      <c r="C674" s="4"/>
      <c r="D674" s="12"/>
      <c r="E674" s="12"/>
      <c r="F674" s="12"/>
      <c r="G674" s="87"/>
      <c r="H674" s="123"/>
      <c r="I674" s="83"/>
      <c r="J674" s="83"/>
    </row>
    <row r="675" spans="1:11" s="6" customFormat="1" ht="42.6" customHeight="1" x14ac:dyDescent="0.25">
      <c r="A675" s="66" t="s">
        <v>95</v>
      </c>
      <c r="B675" s="4" t="s">
        <v>206</v>
      </c>
      <c r="C675" s="4"/>
      <c r="D675" s="12"/>
      <c r="E675" s="12"/>
      <c r="F675" s="12"/>
      <c r="G675" s="85" t="s">
        <v>244</v>
      </c>
      <c r="H675" s="85" t="s">
        <v>10</v>
      </c>
      <c r="I675" s="82" t="s">
        <v>279</v>
      </c>
      <c r="J675" s="82" t="s">
        <v>280</v>
      </c>
    </row>
    <row r="676" spans="1:11" s="6" customFormat="1" ht="14.25" customHeight="1" x14ac:dyDescent="0.25">
      <c r="A676" s="120" t="s">
        <v>4</v>
      </c>
      <c r="B676" s="120"/>
      <c r="C676" s="4">
        <f>SUM(C677:C682)</f>
        <v>0</v>
      </c>
      <c r="D676" s="12">
        <f>SUM(D677:D682)</f>
        <v>0</v>
      </c>
      <c r="E676" s="12">
        <f>SUM(E677:E682)</f>
        <v>0</v>
      </c>
      <c r="F676" s="12">
        <f>SUM(F677:F682)</f>
        <v>0</v>
      </c>
      <c r="G676" s="86"/>
      <c r="H676" s="86"/>
      <c r="I676" s="83"/>
      <c r="J676" s="83"/>
    </row>
    <row r="677" spans="1:11" s="6" customFormat="1" ht="14.25" customHeight="1" x14ac:dyDescent="0.25">
      <c r="A677" s="120" t="s">
        <v>6</v>
      </c>
      <c r="B677" s="120"/>
      <c r="C677" s="4"/>
      <c r="D677" s="12"/>
      <c r="E677" s="12"/>
      <c r="F677" s="12"/>
      <c r="G677" s="86"/>
      <c r="H677" s="86"/>
      <c r="I677" s="83"/>
      <c r="J677" s="83"/>
    </row>
    <row r="678" spans="1:11" s="6" customFormat="1" ht="14.25" customHeight="1" x14ac:dyDescent="0.25">
      <c r="A678" s="120" t="s">
        <v>0</v>
      </c>
      <c r="B678" s="120"/>
      <c r="C678" s="4">
        <f>SUM(D678:F678)</f>
        <v>0</v>
      </c>
      <c r="D678" s="12">
        <v>0</v>
      </c>
      <c r="E678" s="12">
        <v>0</v>
      </c>
      <c r="F678" s="12">
        <v>0</v>
      </c>
      <c r="G678" s="86"/>
      <c r="H678" s="86"/>
      <c r="I678" s="83"/>
      <c r="J678" s="83"/>
    </row>
    <row r="679" spans="1:11" s="6" customFormat="1" ht="14.25" customHeight="1" x14ac:dyDescent="0.25">
      <c r="A679" s="120" t="s">
        <v>1</v>
      </c>
      <c r="B679" s="120"/>
      <c r="C679" s="4"/>
      <c r="D679" s="12"/>
      <c r="E679" s="12"/>
      <c r="F679" s="12"/>
      <c r="G679" s="86"/>
      <c r="H679" s="86"/>
      <c r="I679" s="83"/>
      <c r="J679" s="83"/>
    </row>
    <row r="680" spans="1:11" s="6" customFormat="1" ht="14.25" customHeight="1" x14ac:dyDescent="0.25">
      <c r="A680" s="120" t="s">
        <v>2</v>
      </c>
      <c r="B680" s="120"/>
      <c r="C680" s="4"/>
      <c r="D680" s="12"/>
      <c r="E680" s="12"/>
      <c r="F680" s="12"/>
      <c r="G680" s="86"/>
      <c r="H680" s="86"/>
      <c r="I680" s="83"/>
      <c r="J680" s="83"/>
    </row>
    <row r="681" spans="1:11" s="9" customFormat="1" ht="14.25" customHeight="1" x14ac:dyDescent="0.25">
      <c r="A681" s="120" t="s">
        <v>33</v>
      </c>
      <c r="B681" s="128"/>
      <c r="C681" s="4"/>
      <c r="D681" s="12"/>
      <c r="E681" s="12"/>
      <c r="F681" s="12"/>
      <c r="G681" s="86"/>
      <c r="H681" s="86"/>
      <c r="I681" s="83"/>
      <c r="J681" s="83"/>
      <c r="K681" s="6"/>
    </row>
    <row r="682" spans="1:11" s="6" customFormat="1" ht="14.25" customHeight="1" x14ac:dyDescent="0.25">
      <c r="A682" s="120" t="s">
        <v>32</v>
      </c>
      <c r="B682" s="120"/>
      <c r="C682" s="4"/>
      <c r="D682" s="12"/>
      <c r="E682" s="12"/>
      <c r="F682" s="12"/>
      <c r="G682" s="87"/>
      <c r="H682" s="87"/>
      <c r="I682" s="83"/>
      <c r="J682" s="83"/>
    </row>
    <row r="683" spans="1:11" ht="27" customHeight="1" x14ac:dyDescent="0.25">
      <c r="A683" s="27"/>
      <c r="B683" s="125" t="s">
        <v>47</v>
      </c>
      <c r="C683" s="126"/>
      <c r="D683" s="126"/>
      <c r="E683" s="126"/>
      <c r="F683" s="127"/>
      <c r="G683" s="56"/>
      <c r="H683" s="56"/>
      <c r="I683" s="73"/>
      <c r="J683" s="73"/>
    </row>
    <row r="684" spans="1:11" ht="64.2" customHeight="1" x14ac:dyDescent="0.25">
      <c r="A684" s="27" t="s">
        <v>22</v>
      </c>
      <c r="B684" s="129" t="s">
        <v>296</v>
      </c>
      <c r="C684" s="129"/>
      <c r="D684" s="129"/>
      <c r="E684" s="129"/>
      <c r="F684" s="129"/>
      <c r="G684" s="56" t="s">
        <v>217</v>
      </c>
      <c r="H684" s="112"/>
      <c r="I684" s="92" t="s">
        <v>262</v>
      </c>
      <c r="J684" s="93"/>
    </row>
    <row r="685" spans="1:11" ht="83.4" customHeight="1" x14ac:dyDescent="0.25">
      <c r="A685" s="27" t="s">
        <v>26</v>
      </c>
      <c r="B685" s="129" t="s">
        <v>295</v>
      </c>
      <c r="C685" s="129"/>
      <c r="D685" s="129"/>
      <c r="E685" s="129"/>
      <c r="F685" s="129"/>
      <c r="G685" s="61" t="s">
        <v>222</v>
      </c>
      <c r="H685" s="113"/>
      <c r="I685" s="92" t="s">
        <v>263</v>
      </c>
      <c r="J685" s="93"/>
    </row>
    <row r="686" spans="1:11" s="2" customFormat="1" ht="31.5" customHeight="1" x14ac:dyDescent="0.25">
      <c r="A686" s="135"/>
      <c r="B686" s="136"/>
      <c r="C686" s="74" t="s">
        <v>36</v>
      </c>
      <c r="D686" s="75" t="s">
        <v>106</v>
      </c>
      <c r="E686" s="76" t="s">
        <v>107</v>
      </c>
      <c r="F686" s="76" t="s">
        <v>116</v>
      </c>
      <c r="G686" s="77" t="s">
        <v>117</v>
      </c>
      <c r="H686" s="4"/>
      <c r="I686" s="78"/>
      <c r="J686" s="78"/>
      <c r="K686" s="1"/>
    </row>
    <row r="687" spans="1:11" s="2" customFormat="1" ht="19.5" customHeight="1" x14ac:dyDescent="0.25">
      <c r="A687" s="10"/>
      <c r="B687" s="57" t="s">
        <v>161</v>
      </c>
      <c r="C687" s="58">
        <f>SUM(D168)</f>
        <v>0</v>
      </c>
      <c r="D687" s="58">
        <f>SUM(D227,D395,D403,D419,D427)</f>
        <v>2465</v>
      </c>
      <c r="E687" s="58">
        <f>SUM(D494,D510,D526,D550,D566,D654)</f>
        <v>580</v>
      </c>
      <c r="F687" s="58">
        <f t="shared" ref="F687:F710" si="12">SUM(C687:E687)</f>
        <v>3045</v>
      </c>
      <c r="G687" s="58"/>
      <c r="H687" s="58"/>
      <c r="I687" s="22"/>
      <c r="J687" s="22"/>
      <c r="K687" s="1"/>
    </row>
    <row r="688" spans="1:11" s="2" customFormat="1" ht="19.5" customHeight="1" x14ac:dyDescent="0.25">
      <c r="A688" s="10"/>
      <c r="B688" s="57" t="s">
        <v>225</v>
      </c>
      <c r="C688" s="58">
        <f>SUM(E168)</f>
        <v>0</v>
      </c>
      <c r="D688" s="58">
        <f>SUM(E227,E395,E403,E419,E427)</f>
        <v>50</v>
      </c>
      <c r="E688" s="58">
        <f>SUM(E494,E510,E526,E550,E566,E654)</f>
        <v>150</v>
      </c>
      <c r="F688" s="58">
        <f t="shared" si="12"/>
        <v>200</v>
      </c>
      <c r="G688" s="58"/>
      <c r="H688" s="58"/>
      <c r="I688" s="22"/>
      <c r="J688" s="22"/>
      <c r="K688" s="1"/>
    </row>
    <row r="689" spans="1:11" s="2" customFormat="1" ht="19.5" customHeight="1" x14ac:dyDescent="0.25">
      <c r="A689" s="10"/>
      <c r="B689" s="57" t="s">
        <v>267</v>
      </c>
      <c r="C689" s="58">
        <f>SUM(F168)</f>
        <v>0</v>
      </c>
      <c r="D689" s="58">
        <f>SUM(F227,F395,F403,F419,F427)</f>
        <v>50</v>
      </c>
      <c r="E689" s="58">
        <f>SUM(F494,F510,F526,F550,F566,F654)</f>
        <v>150</v>
      </c>
      <c r="F689" s="58">
        <f t="shared" si="12"/>
        <v>200</v>
      </c>
      <c r="G689" s="58"/>
      <c r="H689" s="58"/>
      <c r="I689" s="22"/>
      <c r="J689" s="22"/>
      <c r="K689" s="1"/>
    </row>
    <row r="690" spans="1:11" s="2" customFormat="1" ht="19.5" customHeight="1" x14ac:dyDescent="0.25">
      <c r="A690" s="10"/>
      <c r="B690" s="57" t="s">
        <v>162</v>
      </c>
      <c r="C690" s="58"/>
      <c r="D690" s="58">
        <f>SUM(D211,D235,D243,D251,D387)</f>
        <v>11000</v>
      </c>
      <c r="E690" s="58"/>
      <c r="F690" s="58">
        <f t="shared" si="12"/>
        <v>11000</v>
      </c>
      <c r="G690" s="58"/>
      <c r="H690" s="58"/>
      <c r="I690" s="22"/>
      <c r="J690" s="22"/>
      <c r="K690" s="1"/>
    </row>
    <row r="691" spans="1:11" s="2" customFormat="1" ht="19.5" customHeight="1" x14ac:dyDescent="0.25">
      <c r="A691" s="10"/>
      <c r="B691" s="57" t="s">
        <v>226</v>
      </c>
      <c r="C691" s="58"/>
      <c r="D691" s="58">
        <f>SUM(E211,E235,E243,E251,E387)</f>
        <v>8200</v>
      </c>
      <c r="E691" s="58"/>
      <c r="F691" s="58">
        <f t="shared" si="12"/>
        <v>8200</v>
      </c>
      <c r="G691" s="58"/>
      <c r="H691" s="58"/>
      <c r="I691" s="22"/>
      <c r="J691" s="22"/>
      <c r="K691" s="1"/>
    </row>
    <row r="692" spans="1:11" s="2" customFormat="1" ht="19.5" customHeight="1" x14ac:dyDescent="0.25">
      <c r="A692" s="10"/>
      <c r="B692" s="57" t="s">
        <v>268</v>
      </c>
      <c r="C692" s="58"/>
      <c r="D692" s="58">
        <f>SUM(F211,F235,F243,F251,F387)</f>
        <v>8200</v>
      </c>
      <c r="E692" s="58"/>
      <c r="F692" s="58">
        <f t="shared" si="12"/>
        <v>8200</v>
      </c>
      <c r="G692" s="58"/>
      <c r="H692" s="58"/>
      <c r="I692" s="22"/>
      <c r="J692" s="22"/>
      <c r="K692" s="1"/>
    </row>
    <row r="693" spans="1:11" s="2" customFormat="1" ht="19.5" customHeight="1" x14ac:dyDescent="0.25">
      <c r="A693" s="10"/>
      <c r="B693" s="57" t="s">
        <v>163</v>
      </c>
      <c r="C693" s="58">
        <f>SUM(C694:C695)</f>
        <v>20143.84</v>
      </c>
      <c r="D693" s="58">
        <f>SUM(D694:D695)</f>
        <v>2775.0000000000005</v>
      </c>
      <c r="E693" s="58">
        <f>SUM(E694:E695)</f>
        <v>3979.3999999999996</v>
      </c>
      <c r="F693" s="58">
        <f t="shared" si="12"/>
        <v>26898.239999999998</v>
      </c>
      <c r="G693" s="58"/>
      <c r="H693" s="58"/>
      <c r="I693" s="22"/>
      <c r="J693" s="22"/>
      <c r="K693" s="1"/>
    </row>
    <row r="694" spans="1:11" s="2" customFormat="1" ht="19.5" customHeight="1" x14ac:dyDescent="0.25">
      <c r="A694" s="10"/>
      <c r="B694" s="59" t="s">
        <v>224</v>
      </c>
      <c r="C694" s="20">
        <f>SUM(D40,D48,D80,D96,D104,D112,D120,D136,D144,D152,D160,D176,D184)</f>
        <v>20143.84</v>
      </c>
      <c r="D694" s="20">
        <f>SUM(D219,D259,D267,D275,D283,D291,D307,D315,D323,D331,D339,D347,D355,D363,D379,D411,D435,D443,D451)</f>
        <v>2775.0000000000005</v>
      </c>
      <c r="E694" s="20">
        <f>SUM(D478,D486,D502,D518,D534,D542,D558,D574,D590,D598,D606,D614,D622,D630,D638,D662,D670,D678)</f>
        <v>3491.2</v>
      </c>
      <c r="F694" s="20">
        <f>SUM(C694:E694)</f>
        <v>26410.04</v>
      </c>
      <c r="G694" s="58"/>
      <c r="H694" s="58"/>
      <c r="I694" s="22"/>
      <c r="J694" s="22"/>
      <c r="K694" s="1"/>
    </row>
    <row r="695" spans="1:11" s="2" customFormat="1" ht="19.5" customHeight="1" x14ac:dyDescent="0.25">
      <c r="A695" s="10"/>
      <c r="B695" s="59" t="s">
        <v>223</v>
      </c>
      <c r="C695" s="20">
        <v>0</v>
      </c>
      <c r="D695" s="20">
        <v>0</v>
      </c>
      <c r="E695" s="20">
        <f>D637</f>
        <v>488.2</v>
      </c>
      <c r="F695" s="20">
        <f>SUM(C695:E695)</f>
        <v>488.2</v>
      </c>
      <c r="G695" s="58"/>
      <c r="H695" s="58"/>
      <c r="I695" s="22"/>
      <c r="J695" s="22"/>
      <c r="K695" s="1"/>
    </row>
    <row r="696" spans="1:11" s="2" customFormat="1" ht="19.5" customHeight="1" x14ac:dyDescent="0.25">
      <c r="A696" s="10"/>
      <c r="B696" s="57" t="s">
        <v>227</v>
      </c>
      <c r="C696" s="58">
        <f>SUM(C697:C698)</f>
        <v>1445</v>
      </c>
      <c r="D696" s="58">
        <f>SUM(D697:D698)</f>
        <v>1330</v>
      </c>
      <c r="E696" s="58">
        <f>SUM(E697:E698)</f>
        <v>3363.8999999999996</v>
      </c>
      <c r="F696" s="58">
        <f>SUM(C696:E696)</f>
        <v>6138.9</v>
      </c>
      <c r="G696" s="58"/>
      <c r="H696" s="58"/>
      <c r="I696" s="22"/>
      <c r="J696" s="22"/>
      <c r="K696" s="1"/>
    </row>
    <row r="697" spans="1:11" s="2" customFormat="1" ht="15.6" customHeight="1" x14ac:dyDescent="0.25">
      <c r="A697" s="10"/>
      <c r="B697" s="59" t="s">
        <v>224</v>
      </c>
      <c r="C697" s="20">
        <f>SUM(E40,E48,E80,E96,E104,E112,E120,E136,E144,E152,E160,E176,E184)</f>
        <v>1445</v>
      </c>
      <c r="D697" s="20">
        <f>SUM(E219,E259,E267,E275,E283,E291,E307,E315,E323,E331,E339,E347,E355,E363,E379,E411,E435,E443,E451)</f>
        <v>1330</v>
      </c>
      <c r="E697" s="20">
        <f>SUM(E478,E486,E502,E518,E534,E542,E558,E574,E590,E598,E606,E614,E622,E630,E638,E662,E670,E678)</f>
        <v>2856.2</v>
      </c>
      <c r="F697" s="20">
        <f>SUM(C697:E697)</f>
        <v>5631.2</v>
      </c>
      <c r="G697" s="58"/>
      <c r="H697" s="58"/>
      <c r="I697" s="22"/>
      <c r="J697" s="22"/>
      <c r="K697" s="1"/>
    </row>
    <row r="698" spans="1:11" s="2" customFormat="1" ht="15.6" customHeight="1" x14ac:dyDescent="0.25">
      <c r="A698" s="10"/>
      <c r="B698" s="59" t="s">
        <v>223</v>
      </c>
      <c r="C698" s="20">
        <v>0</v>
      </c>
      <c r="D698" s="20">
        <v>0</v>
      </c>
      <c r="E698" s="20">
        <f>E637</f>
        <v>507.7</v>
      </c>
      <c r="F698" s="20">
        <f>SUM(C698:E698)</f>
        <v>507.7</v>
      </c>
      <c r="G698" s="58"/>
      <c r="H698" s="58"/>
      <c r="I698" s="22"/>
      <c r="J698" s="22"/>
      <c r="K698" s="1"/>
    </row>
    <row r="699" spans="1:11" s="2" customFormat="1" ht="19.5" customHeight="1" x14ac:dyDescent="0.25">
      <c r="A699" s="10"/>
      <c r="B699" s="57" t="s">
        <v>269</v>
      </c>
      <c r="C699" s="58">
        <f>SUM(C700:C701)</f>
        <v>1445</v>
      </c>
      <c r="D699" s="58">
        <f t="shared" ref="D699:E699" si="13">SUM(D700:D701)</f>
        <v>4870.3</v>
      </c>
      <c r="E699" s="58">
        <f t="shared" si="13"/>
        <v>3363.8999999999996</v>
      </c>
      <c r="F699" s="58">
        <f t="shared" si="12"/>
        <v>9679.2000000000007</v>
      </c>
      <c r="G699" s="58"/>
      <c r="H699" s="58"/>
      <c r="I699" s="22"/>
      <c r="J699" s="22"/>
      <c r="K699" s="1"/>
    </row>
    <row r="700" spans="1:11" s="2" customFormat="1" ht="19.5" customHeight="1" x14ac:dyDescent="0.25">
      <c r="A700" s="10"/>
      <c r="B700" s="59" t="s">
        <v>224</v>
      </c>
      <c r="C700" s="20">
        <f>SUM(F40,F48,F80,F96,F104,F112,F120,F136,F144,F152,F160,F176,F184)</f>
        <v>1445</v>
      </c>
      <c r="D700" s="20">
        <f>SUM(E219,E259,E267,E275,E283,E291,E307,E315,E323,E331,E339,E347,E355,E363,E379,E411,E435,E443,E451)</f>
        <v>1330</v>
      </c>
      <c r="E700" s="20">
        <f>SUM(F478,F486,F502,F518,F534,F542,F558,F574,F590,F598,F606,F614,F622,F630,F638,F662,F670,F678)</f>
        <v>2856.2</v>
      </c>
      <c r="F700" s="20">
        <f>SUM(C700:E700)</f>
        <v>5631.2</v>
      </c>
      <c r="G700" s="58"/>
      <c r="H700" s="58"/>
      <c r="I700" s="22"/>
      <c r="J700" s="22"/>
      <c r="K700" s="1"/>
    </row>
    <row r="701" spans="1:11" s="2" customFormat="1" ht="19.5" customHeight="1" x14ac:dyDescent="0.25">
      <c r="A701" s="10"/>
      <c r="B701" s="59" t="s">
        <v>223</v>
      </c>
      <c r="C701" s="20">
        <v>0</v>
      </c>
      <c r="D701" s="20">
        <f>SUM(F258)</f>
        <v>3540.3</v>
      </c>
      <c r="E701" s="20">
        <f>F637</f>
        <v>507.7</v>
      </c>
      <c r="F701" s="20">
        <f>SUM(C701:E701)</f>
        <v>4048</v>
      </c>
      <c r="G701" s="58"/>
      <c r="H701" s="58"/>
      <c r="I701" s="22"/>
      <c r="J701" s="22"/>
      <c r="K701" s="1"/>
    </row>
    <row r="702" spans="1:11" s="2" customFormat="1" ht="19.5" customHeight="1" x14ac:dyDescent="0.25">
      <c r="A702" s="10"/>
      <c r="B702" s="57" t="s">
        <v>270</v>
      </c>
      <c r="C702" s="58">
        <f>SUM(D56)</f>
        <v>1100</v>
      </c>
      <c r="D702" s="58"/>
      <c r="E702" s="58"/>
      <c r="F702" s="58">
        <f>SUM(C702:E702)</f>
        <v>1100</v>
      </c>
      <c r="G702" s="58"/>
      <c r="H702" s="58"/>
      <c r="I702" s="22"/>
      <c r="J702" s="22"/>
      <c r="K702" s="1"/>
    </row>
    <row r="703" spans="1:11" s="2" customFormat="1" ht="19.5" customHeight="1" x14ac:dyDescent="0.25">
      <c r="A703" s="10"/>
      <c r="B703" s="57" t="s">
        <v>228</v>
      </c>
      <c r="C703" s="58">
        <f>SUM(E56)</f>
        <v>0</v>
      </c>
      <c r="D703" s="58"/>
      <c r="E703" s="58"/>
      <c r="F703" s="58">
        <f>SUM(C703:E703)</f>
        <v>0</v>
      </c>
      <c r="G703" s="58"/>
      <c r="H703" s="58"/>
      <c r="I703" s="22"/>
      <c r="J703" s="22"/>
      <c r="K703" s="1"/>
    </row>
    <row r="704" spans="1:11" s="2" customFormat="1" ht="19.5" customHeight="1" x14ac:dyDescent="0.25">
      <c r="A704" s="10"/>
      <c r="B704" s="57" t="s">
        <v>271</v>
      </c>
      <c r="C704" s="58">
        <f>SUM(F56)</f>
        <v>0</v>
      </c>
      <c r="D704" s="58"/>
      <c r="E704" s="58"/>
      <c r="F704" s="58">
        <f>SUM(C704:E704)</f>
        <v>0</v>
      </c>
      <c r="G704" s="58"/>
      <c r="H704" s="58"/>
      <c r="I704" s="22"/>
      <c r="J704" s="22"/>
      <c r="K704" s="1"/>
    </row>
    <row r="705" spans="1:11" s="2" customFormat="1" ht="19.5" customHeight="1" x14ac:dyDescent="0.25">
      <c r="A705" s="10"/>
      <c r="B705" s="57" t="s">
        <v>209</v>
      </c>
      <c r="C705" s="58">
        <f>SUM(D72)</f>
        <v>2684.9</v>
      </c>
      <c r="D705" s="58"/>
      <c r="E705" s="58"/>
      <c r="F705" s="58">
        <f t="shared" si="12"/>
        <v>2684.9</v>
      </c>
      <c r="G705" s="58"/>
      <c r="H705" s="58"/>
      <c r="I705" s="22"/>
      <c r="J705" s="22"/>
      <c r="K705" s="1"/>
    </row>
    <row r="706" spans="1:11" s="2" customFormat="1" ht="19.5" customHeight="1" x14ac:dyDescent="0.25">
      <c r="A706" s="10"/>
      <c r="B706" s="57" t="s">
        <v>229</v>
      </c>
      <c r="C706" s="58">
        <f>SUM(E72)</f>
        <v>0</v>
      </c>
      <c r="D706" s="58"/>
      <c r="E706" s="58"/>
      <c r="F706" s="58">
        <f t="shared" si="12"/>
        <v>0</v>
      </c>
      <c r="G706" s="58"/>
      <c r="H706" s="58"/>
      <c r="I706" s="22"/>
      <c r="J706" s="22"/>
      <c r="K706" s="1"/>
    </row>
    <row r="707" spans="1:11" s="2" customFormat="1" ht="19.5" customHeight="1" x14ac:dyDescent="0.25">
      <c r="A707" s="10"/>
      <c r="B707" s="57" t="s">
        <v>272</v>
      </c>
      <c r="C707" s="58">
        <f>SUM(F72)</f>
        <v>0</v>
      </c>
      <c r="D707" s="58"/>
      <c r="E707" s="58"/>
      <c r="F707" s="58">
        <f t="shared" si="12"/>
        <v>0</v>
      </c>
      <c r="G707" s="58"/>
      <c r="H707" s="58"/>
      <c r="I707" s="22"/>
      <c r="J707" s="22"/>
      <c r="K707" s="1"/>
    </row>
    <row r="708" spans="1:11" s="2" customFormat="1" ht="19.5" customHeight="1" x14ac:dyDescent="0.25">
      <c r="A708" s="10"/>
      <c r="B708" s="57" t="s">
        <v>164</v>
      </c>
      <c r="C708" s="58">
        <f>SUM(D64)</f>
        <v>180</v>
      </c>
      <c r="D708" s="58">
        <v>0</v>
      </c>
      <c r="E708" s="58">
        <v>0</v>
      </c>
      <c r="F708" s="58">
        <f t="shared" si="12"/>
        <v>180</v>
      </c>
      <c r="G708" s="58"/>
      <c r="H708" s="58"/>
      <c r="I708" s="22"/>
      <c r="J708" s="22"/>
      <c r="K708" s="1"/>
    </row>
    <row r="709" spans="1:11" s="2" customFormat="1" ht="19.5" customHeight="1" x14ac:dyDescent="0.25">
      <c r="A709" s="10"/>
      <c r="B709" s="57" t="s">
        <v>230</v>
      </c>
      <c r="C709" s="58">
        <f>SUM(E64)</f>
        <v>0</v>
      </c>
      <c r="D709" s="58">
        <v>0</v>
      </c>
      <c r="E709" s="58">
        <v>0</v>
      </c>
      <c r="F709" s="58">
        <f t="shared" si="12"/>
        <v>0</v>
      </c>
      <c r="G709" s="58"/>
      <c r="H709" s="58"/>
      <c r="I709" s="22"/>
      <c r="J709" s="22"/>
      <c r="K709" s="1"/>
    </row>
    <row r="710" spans="1:11" s="2" customFormat="1" ht="19.5" customHeight="1" x14ac:dyDescent="0.25">
      <c r="A710" s="10"/>
      <c r="B710" s="57" t="s">
        <v>273</v>
      </c>
      <c r="C710" s="58">
        <f>SUM(F64)</f>
        <v>0</v>
      </c>
      <c r="D710" s="58">
        <v>0</v>
      </c>
      <c r="E710" s="58">
        <v>0</v>
      </c>
      <c r="F710" s="58">
        <f t="shared" si="12"/>
        <v>0</v>
      </c>
      <c r="G710" s="58"/>
      <c r="H710" s="58"/>
      <c r="I710" s="22"/>
      <c r="J710" s="22"/>
      <c r="K710" s="1"/>
    </row>
    <row r="711" spans="1:11" s="2" customFormat="1" ht="19.5" customHeight="1" x14ac:dyDescent="0.25">
      <c r="A711" s="10"/>
      <c r="B711" s="57" t="s">
        <v>165</v>
      </c>
      <c r="C711" s="58">
        <f>SUM(C712:C713)</f>
        <v>24108.74</v>
      </c>
      <c r="D711" s="58">
        <f t="shared" ref="D711:E711" si="14">SUM(D712:D713)</f>
        <v>16240</v>
      </c>
      <c r="E711" s="58">
        <f t="shared" si="14"/>
        <v>4559.3999999999996</v>
      </c>
      <c r="F711" s="58">
        <f>SUM(F687,F690,F693,F702,F705,F708)</f>
        <v>44908.14</v>
      </c>
      <c r="G711" s="58"/>
      <c r="H711" s="58"/>
      <c r="I711" s="22"/>
      <c r="J711" s="22"/>
      <c r="K711" s="1"/>
    </row>
    <row r="712" spans="1:11" s="2" customFormat="1" ht="19.5" customHeight="1" x14ac:dyDescent="0.25">
      <c r="A712" s="10"/>
      <c r="B712" s="16" t="s">
        <v>212</v>
      </c>
      <c r="C712" s="19">
        <f>SUM(C687,C690,C694,C702,C705,C708)</f>
        <v>24108.74</v>
      </c>
      <c r="D712" s="19">
        <f t="shared" ref="D712:F712" si="15">SUM(D687,D690,D694,D702,D705,D708)</f>
        <v>16240</v>
      </c>
      <c r="E712" s="19">
        <f t="shared" si="15"/>
        <v>4071.2</v>
      </c>
      <c r="F712" s="19">
        <f t="shared" si="15"/>
        <v>44419.94</v>
      </c>
      <c r="G712" s="58"/>
      <c r="H712" s="58"/>
      <c r="I712" s="22"/>
      <c r="J712" s="22"/>
      <c r="K712" s="1"/>
    </row>
    <row r="713" spans="1:11" s="2" customFormat="1" ht="19.5" customHeight="1" x14ac:dyDescent="0.25">
      <c r="A713" s="10"/>
      <c r="B713" s="16" t="s">
        <v>231</v>
      </c>
      <c r="C713" s="19">
        <f>C695</f>
        <v>0</v>
      </c>
      <c r="D713" s="19">
        <f t="shared" ref="D713:E713" si="16">D695</f>
        <v>0</v>
      </c>
      <c r="E713" s="19">
        <f t="shared" si="16"/>
        <v>488.2</v>
      </c>
      <c r="F713" s="19">
        <f>SUM(C713:E713)</f>
        <v>488.2</v>
      </c>
      <c r="G713" s="58"/>
      <c r="H713" s="58"/>
      <c r="I713" s="22"/>
      <c r="J713" s="22"/>
      <c r="K713" s="1"/>
    </row>
    <row r="714" spans="1:11" s="2" customFormat="1" ht="19.5" customHeight="1" x14ac:dyDescent="0.25">
      <c r="A714" s="10"/>
      <c r="B714" s="57" t="s">
        <v>234</v>
      </c>
      <c r="C714" s="58">
        <f>SUM(C715:C716)</f>
        <v>1445</v>
      </c>
      <c r="D714" s="58">
        <f t="shared" ref="D714:E714" si="17">SUM(D715:D716)</f>
        <v>9580</v>
      </c>
      <c r="E714" s="58">
        <f t="shared" si="17"/>
        <v>3513.8999999999996</v>
      </c>
      <c r="F714" s="58">
        <f>SUM(F688,F691,F696,F703,F706,F709)</f>
        <v>14538.9</v>
      </c>
      <c r="G714" s="58"/>
      <c r="H714" s="58"/>
      <c r="I714" s="22"/>
      <c r="J714" s="22"/>
      <c r="K714" s="1"/>
    </row>
    <row r="715" spans="1:11" s="2" customFormat="1" ht="19.5" customHeight="1" x14ac:dyDescent="0.25">
      <c r="A715" s="10"/>
      <c r="B715" s="16" t="s">
        <v>212</v>
      </c>
      <c r="C715" s="20">
        <f>SUM(C688,C691,C697,C703,C706,C709)</f>
        <v>1445</v>
      </c>
      <c r="D715" s="20">
        <f t="shared" ref="D715:F715" si="18">SUM(D688,D691,D697,D703,D706,D709)</f>
        <v>9580</v>
      </c>
      <c r="E715" s="20">
        <f t="shared" si="18"/>
        <v>3006.2</v>
      </c>
      <c r="F715" s="20">
        <f t="shared" si="18"/>
        <v>14031.2</v>
      </c>
      <c r="G715" s="58"/>
      <c r="H715" s="58"/>
      <c r="I715" s="22"/>
      <c r="J715" s="22"/>
      <c r="K715" s="1"/>
    </row>
    <row r="716" spans="1:11" s="2" customFormat="1" ht="19.5" customHeight="1" x14ac:dyDescent="0.25">
      <c r="A716" s="10"/>
      <c r="B716" s="16" t="s">
        <v>231</v>
      </c>
      <c r="C716" s="20">
        <v>0</v>
      </c>
      <c r="D716" s="20">
        <v>0</v>
      </c>
      <c r="E716" s="20">
        <f>E698</f>
        <v>507.7</v>
      </c>
      <c r="F716" s="20">
        <f>SUM(C716:E716)</f>
        <v>507.7</v>
      </c>
      <c r="G716" s="58"/>
      <c r="H716" s="58"/>
      <c r="I716" s="22"/>
      <c r="J716" s="22"/>
      <c r="K716" s="1"/>
    </row>
    <row r="717" spans="1:11" s="2" customFormat="1" ht="19.5" customHeight="1" x14ac:dyDescent="0.25">
      <c r="A717" s="10"/>
      <c r="B717" s="57" t="s">
        <v>274</v>
      </c>
      <c r="C717" s="58">
        <f>SUM(C689,C692,C699,C704,C707,C710)</f>
        <v>1445</v>
      </c>
      <c r="D717" s="58">
        <f>SUM(D689,D692,D699,D704,D707,D710)</f>
        <v>13120.3</v>
      </c>
      <c r="E717" s="58">
        <f>SUM(E689,E692,E699,E704,E707,E710)</f>
        <v>3513.8999999999996</v>
      </c>
      <c r="F717" s="58">
        <f>SUM(F689,F692,F699,F704,F707,F710)</f>
        <v>18079.2</v>
      </c>
      <c r="G717" s="58"/>
      <c r="H717" s="58"/>
      <c r="I717" s="22"/>
      <c r="J717" s="22"/>
      <c r="K717" s="1"/>
    </row>
    <row r="718" spans="1:11" s="2" customFormat="1" ht="19.5" customHeight="1" x14ac:dyDescent="0.25">
      <c r="A718" s="10"/>
      <c r="B718" s="16" t="s">
        <v>212</v>
      </c>
      <c r="C718" s="20">
        <f>SUM(C689,C692,C700,C704,C707,C710)</f>
        <v>1445</v>
      </c>
      <c r="D718" s="20">
        <f t="shared" ref="D718:E718" si="19">SUM(D689,D692,D700,D704,D707,D710)</f>
        <v>9580</v>
      </c>
      <c r="E718" s="20">
        <f t="shared" si="19"/>
        <v>3006.2</v>
      </c>
      <c r="F718" s="20">
        <f>SUM(C718:E718)</f>
        <v>14031.2</v>
      </c>
      <c r="G718" s="58"/>
      <c r="H718" s="58"/>
      <c r="I718" s="22"/>
      <c r="J718" s="22"/>
      <c r="K718" s="1"/>
    </row>
    <row r="719" spans="1:11" s="2" customFormat="1" ht="19.5" customHeight="1" x14ac:dyDescent="0.25">
      <c r="A719" s="10"/>
      <c r="B719" s="16" t="s">
        <v>231</v>
      </c>
      <c r="C719" s="20">
        <v>0</v>
      </c>
      <c r="D719" s="20">
        <f>SUM(D701)</f>
        <v>3540.3</v>
      </c>
      <c r="E719" s="20">
        <f>E701</f>
        <v>507.7</v>
      </c>
      <c r="F719" s="20">
        <f>SUM(C719:E719)</f>
        <v>4048</v>
      </c>
      <c r="G719" s="58"/>
      <c r="H719" s="58"/>
      <c r="I719" s="22"/>
      <c r="J719" s="22"/>
      <c r="K719" s="1"/>
    </row>
  </sheetData>
  <mergeCells count="946">
    <mergeCell ref="G2:J2"/>
    <mergeCell ref="G3:J4"/>
    <mergeCell ref="A524:B524"/>
    <mergeCell ref="A482:B482"/>
    <mergeCell ref="A489:B489"/>
    <mergeCell ref="A490:B490"/>
    <mergeCell ref="A517:B517"/>
    <mergeCell ref="A503:B503"/>
    <mergeCell ref="A474:B474"/>
    <mergeCell ref="A514:B514"/>
    <mergeCell ref="A504:B504"/>
    <mergeCell ref="A500:B500"/>
    <mergeCell ref="A518:B518"/>
    <mergeCell ref="A509:B509"/>
    <mergeCell ref="A510:B510"/>
    <mergeCell ref="A511:B511"/>
    <mergeCell ref="A497:B497"/>
    <mergeCell ref="A512:B512"/>
    <mergeCell ref="A505:B505"/>
    <mergeCell ref="A508:B508"/>
    <mergeCell ref="A506:B506"/>
    <mergeCell ref="A495:B495"/>
    <mergeCell ref="A485:B485"/>
    <mergeCell ref="A487:B487"/>
    <mergeCell ref="A492:B492"/>
    <mergeCell ref="A493:B493"/>
    <mergeCell ref="A445:B445"/>
    <mergeCell ref="A420:B420"/>
    <mergeCell ref="A401:B401"/>
    <mergeCell ref="A402:B402"/>
    <mergeCell ref="A441:B441"/>
    <mergeCell ref="A373:B373"/>
    <mergeCell ref="A380:B380"/>
    <mergeCell ref="A430:B430"/>
    <mergeCell ref="A377:B377"/>
    <mergeCell ref="A395:B395"/>
    <mergeCell ref="A387:B387"/>
    <mergeCell ref="A429:B429"/>
    <mergeCell ref="A417:B417"/>
    <mergeCell ref="A418:B418"/>
    <mergeCell ref="A439:B439"/>
    <mergeCell ref="A428:B428"/>
    <mergeCell ref="A412:B412"/>
    <mergeCell ref="A388:B388"/>
    <mergeCell ref="A397:B397"/>
    <mergeCell ref="A411:B411"/>
    <mergeCell ref="A410:B410"/>
    <mergeCell ref="A406:B406"/>
    <mergeCell ref="A174:B174"/>
    <mergeCell ref="A175:B175"/>
    <mergeCell ref="A176:B176"/>
    <mergeCell ref="A177:B177"/>
    <mergeCell ref="A178:B178"/>
    <mergeCell ref="A179:B179"/>
    <mergeCell ref="A180:B180"/>
    <mergeCell ref="A359:B359"/>
    <mergeCell ref="A346:B346"/>
    <mergeCell ref="A326:B326"/>
    <mergeCell ref="A291:B291"/>
    <mergeCell ref="A202:B202"/>
    <mergeCell ref="A217:B217"/>
    <mergeCell ref="A218:B218"/>
    <mergeCell ref="A219:B219"/>
    <mergeCell ref="A299:B299"/>
    <mergeCell ref="A212:B212"/>
    <mergeCell ref="A293:B293"/>
    <mergeCell ref="A303:B303"/>
    <mergeCell ref="A319:B319"/>
    <mergeCell ref="A325:B325"/>
    <mergeCell ref="A317:B317"/>
    <mergeCell ref="A353:B353"/>
    <mergeCell ref="A255:B255"/>
    <mergeCell ref="A541:B541"/>
    <mergeCell ref="A551:B551"/>
    <mergeCell ref="A533:B533"/>
    <mergeCell ref="A488:B488"/>
    <mergeCell ref="A405:B405"/>
    <mergeCell ref="A396:B396"/>
    <mergeCell ref="A404:B404"/>
    <mergeCell ref="A532:B532"/>
    <mergeCell ref="A452:B452"/>
    <mergeCell ref="A454:B454"/>
    <mergeCell ref="A414:B414"/>
    <mergeCell ref="A413:B413"/>
    <mergeCell ref="A422:B422"/>
    <mergeCell ref="A463:B463"/>
    <mergeCell ref="A425:B425"/>
    <mergeCell ref="A415:B415"/>
    <mergeCell ref="A419:B419"/>
    <mergeCell ref="A421:B421"/>
    <mergeCell ref="A433:B433"/>
    <mergeCell ref="A434:B434"/>
    <mergeCell ref="A435:B435"/>
    <mergeCell ref="A426:B426"/>
    <mergeCell ref="A496:B496"/>
    <mergeCell ref="A494:B494"/>
    <mergeCell ref="A527:B527"/>
    <mergeCell ref="A530:B530"/>
    <mergeCell ref="A528:B528"/>
    <mergeCell ref="A574:B574"/>
    <mergeCell ref="G499:G506"/>
    <mergeCell ref="A546:B546"/>
    <mergeCell ref="A548:B548"/>
    <mergeCell ref="A549:B549"/>
    <mergeCell ref="A543:B543"/>
    <mergeCell ref="A556:B556"/>
    <mergeCell ref="A545:B545"/>
    <mergeCell ref="A559:B559"/>
    <mergeCell ref="A557:B557"/>
    <mergeCell ref="A558:B558"/>
    <mergeCell ref="A502:B502"/>
    <mergeCell ref="A540:B540"/>
    <mergeCell ref="A520:B520"/>
    <mergeCell ref="A529:B529"/>
    <mergeCell ref="A525:B525"/>
    <mergeCell ref="A526:B526"/>
    <mergeCell ref="A519:B519"/>
    <mergeCell ref="A560:B560"/>
    <mergeCell ref="A513:B513"/>
    <mergeCell ref="A501:B501"/>
    <mergeCell ref="A516:B516"/>
    <mergeCell ref="A622:B622"/>
    <mergeCell ref="A637:B637"/>
    <mergeCell ref="A620:B620"/>
    <mergeCell ref="A618:B618"/>
    <mergeCell ref="A621:B621"/>
    <mergeCell ref="A542:B542"/>
    <mergeCell ref="A631:B631"/>
    <mergeCell ref="A625:B625"/>
    <mergeCell ref="A626:B626"/>
    <mergeCell ref="A608:B608"/>
    <mergeCell ref="A634:B634"/>
    <mergeCell ref="A636:B636"/>
    <mergeCell ref="A617:B617"/>
    <mergeCell ref="A632:B632"/>
    <mergeCell ref="A623:B623"/>
    <mergeCell ref="A628:B628"/>
    <mergeCell ref="A550:B550"/>
    <mergeCell ref="A553:B553"/>
    <mergeCell ref="A552:B552"/>
    <mergeCell ref="A544:B544"/>
    <mergeCell ref="A598:B598"/>
    <mergeCell ref="A554:B554"/>
    <mergeCell ref="A615:B615"/>
    <mergeCell ref="A672:B672"/>
    <mergeCell ref="A674:B674"/>
    <mergeCell ref="A670:B670"/>
    <mergeCell ref="A671:B671"/>
    <mergeCell ref="A669:B669"/>
    <mergeCell ref="A646:B646"/>
    <mergeCell ref="A629:B629"/>
    <mergeCell ref="A630:B630"/>
    <mergeCell ref="A633:B633"/>
    <mergeCell ref="A666:B666"/>
    <mergeCell ref="A662:B662"/>
    <mergeCell ref="A653:B653"/>
    <mergeCell ref="A664:B664"/>
    <mergeCell ref="A657:B657"/>
    <mergeCell ref="A658:B658"/>
    <mergeCell ref="A660:B660"/>
    <mergeCell ref="A663:B663"/>
    <mergeCell ref="A655:B655"/>
    <mergeCell ref="A661:B661"/>
    <mergeCell ref="A645:B645"/>
    <mergeCell ref="A561:B561"/>
    <mergeCell ref="A644:B644"/>
    <mergeCell ref="A642:B642"/>
    <mergeCell ref="J296:J301"/>
    <mergeCell ref="I302:I303"/>
    <mergeCell ref="J302:J303"/>
    <mergeCell ref="J384:J391"/>
    <mergeCell ref="J312:J319"/>
    <mergeCell ref="J304:J311"/>
    <mergeCell ref="I288:I295"/>
    <mergeCell ref="J328:J335"/>
    <mergeCell ref="I296:I301"/>
    <mergeCell ref="J376:J383"/>
    <mergeCell ref="I320:I327"/>
    <mergeCell ref="J344:J351"/>
    <mergeCell ref="J336:J343"/>
    <mergeCell ref="I304:I311"/>
    <mergeCell ref="I328:I335"/>
    <mergeCell ref="J320:J327"/>
    <mergeCell ref="I312:I319"/>
    <mergeCell ref="A338:B338"/>
    <mergeCell ref="A345:B345"/>
    <mergeCell ref="A354:B354"/>
    <mergeCell ref="A342:B342"/>
    <mergeCell ref="A322:B322"/>
    <mergeCell ref="A330:B330"/>
    <mergeCell ref="A331:B331"/>
    <mergeCell ref="A356:B356"/>
    <mergeCell ref="A327:B327"/>
    <mergeCell ref="A442:B442"/>
    <mergeCell ref="A443:B443"/>
    <mergeCell ref="A389:B389"/>
    <mergeCell ref="A390:B390"/>
    <mergeCell ref="A375:B375"/>
    <mergeCell ref="A383:B383"/>
    <mergeCell ref="A361:B361"/>
    <mergeCell ref="A407:B407"/>
    <mergeCell ref="A423:B423"/>
    <mergeCell ref="A436:B436"/>
    <mergeCell ref="A437:B437"/>
    <mergeCell ref="A381:B381"/>
    <mergeCell ref="A382:B382"/>
    <mergeCell ref="A391:B391"/>
    <mergeCell ref="A374:B374"/>
    <mergeCell ref="A362:B362"/>
    <mergeCell ref="A363:B363"/>
    <mergeCell ref="A364:B364"/>
    <mergeCell ref="A365:B365"/>
    <mergeCell ref="A366:B366"/>
    <mergeCell ref="A427:B427"/>
    <mergeCell ref="A394:B394"/>
    <mergeCell ref="G408:G415"/>
    <mergeCell ref="A357:B357"/>
    <mergeCell ref="A386:B386"/>
    <mergeCell ref="A358:B358"/>
    <mergeCell ref="A371:B371"/>
    <mergeCell ref="A372:B372"/>
    <mergeCell ref="A403:B403"/>
    <mergeCell ref="A399:B399"/>
    <mergeCell ref="A385:B385"/>
    <mergeCell ref="A409:B409"/>
    <mergeCell ref="I392:I399"/>
    <mergeCell ref="I376:I383"/>
    <mergeCell ref="I360:I367"/>
    <mergeCell ref="J360:J367"/>
    <mergeCell ref="I368:I375"/>
    <mergeCell ref="I400:I407"/>
    <mergeCell ref="J400:J407"/>
    <mergeCell ref="J368:J375"/>
    <mergeCell ref="A367:B367"/>
    <mergeCell ref="A370:B370"/>
    <mergeCell ref="A624:B624"/>
    <mergeCell ref="A480:B480"/>
    <mergeCell ref="A537:B537"/>
    <mergeCell ref="A438:B438"/>
    <mergeCell ref="A339:B339"/>
    <mergeCell ref="A369:B369"/>
    <mergeCell ref="A378:B378"/>
    <mergeCell ref="J288:J295"/>
    <mergeCell ref="A604:B604"/>
    <mergeCell ref="A379:B379"/>
    <mergeCell ref="A355:B355"/>
    <mergeCell ref="A393:B393"/>
    <mergeCell ref="A334:B334"/>
    <mergeCell ref="A538:B538"/>
    <mergeCell ref="A521:B521"/>
    <mergeCell ref="A522:B522"/>
    <mergeCell ref="A486:B486"/>
    <mergeCell ref="A498:B498"/>
    <mergeCell ref="A536:B536"/>
    <mergeCell ref="A534:B534"/>
    <mergeCell ref="A535:B535"/>
    <mergeCell ref="A447:B447"/>
    <mergeCell ref="A450:B450"/>
    <mergeCell ref="J392:J399"/>
    <mergeCell ref="A464:B464"/>
    <mergeCell ref="A233:B233"/>
    <mergeCell ref="A234:B234"/>
    <mergeCell ref="A235:B235"/>
    <mergeCell ref="A236:B236"/>
    <mergeCell ref="A237:B237"/>
    <mergeCell ref="A238:B238"/>
    <mergeCell ref="A242:B242"/>
    <mergeCell ref="A250:B250"/>
    <mergeCell ref="A239:B239"/>
    <mergeCell ref="A253:B253"/>
    <mergeCell ref="A279:B279"/>
    <mergeCell ref="A259:B259"/>
    <mergeCell ref="A274:B274"/>
    <mergeCell ref="A275:B275"/>
    <mergeCell ref="A276:B276"/>
    <mergeCell ref="A266:B266"/>
    <mergeCell ref="A263:B263"/>
    <mergeCell ref="A446:B446"/>
    <mergeCell ref="A451:B451"/>
    <mergeCell ref="A249:B249"/>
    <mergeCell ref="A251:B251"/>
    <mergeCell ref="A287:B287"/>
    <mergeCell ref="A310:B310"/>
    <mergeCell ref="A311:B311"/>
    <mergeCell ref="A298:B298"/>
    <mergeCell ref="A306:B306"/>
    <mergeCell ref="A204:B204"/>
    <mergeCell ref="A210:B210"/>
    <mergeCell ref="A215:B215"/>
    <mergeCell ref="A220:B220"/>
    <mergeCell ref="A214:B214"/>
    <mergeCell ref="A300:B300"/>
    <mergeCell ref="A243:B243"/>
    <mergeCell ref="A227:B227"/>
    <mergeCell ref="A265:B265"/>
    <mergeCell ref="A271:B271"/>
    <mergeCell ref="A273:B273"/>
    <mergeCell ref="A252:B252"/>
    <mergeCell ref="A286:B286"/>
    <mergeCell ref="A289:B289"/>
    <mergeCell ref="A268:B268"/>
    <mergeCell ref="A281:B281"/>
    <mergeCell ref="A262:B262"/>
    <mergeCell ref="A230:B230"/>
    <mergeCell ref="A484:B484"/>
    <mergeCell ref="A479:B479"/>
    <mergeCell ref="A241:B241"/>
    <mergeCell ref="A229:B229"/>
    <mergeCell ref="A247:B247"/>
    <mergeCell ref="A461:B461"/>
    <mergeCell ref="A453:B453"/>
    <mergeCell ref="A455:B455"/>
    <mergeCell ref="A314:B314"/>
    <mergeCell ref="A315:B315"/>
    <mergeCell ref="A244:B244"/>
    <mergeCell ref="A245:B245"/>
    <mergeCell ref="A246:B246"/>
    <mergeCell ref="A270:B270"/>
    <mergeCell ref="A277:B277"/>
    <mergeCell ref="A269:B269"/>
    <mergeCell ref="A431:B431"/>
    <mergeCell ref="A284:B284"/>
    <mergeCell ref="A477:B477"/>
    <mergeCell ref="A465:B465"/>
    <mergeCell ref="A468:B468"/>
    <mergeCell ref="B456:F456"/>
    <mergeCell ref="A308:B308"/>
    <mergeCell ref="A161:B161"/>
    <mergeCell ref="A170:B170"/>
    <mergeCell ref="A162:B162"/>
    <mergeCell ref="A164:B164"/>
    <mergeCell ref="A159:B159"/>
    <mergeCell ref="B457:F457"/>
    <mergeCell ref="B458:F458"/>
    <mergeCell ref="G475:G482"/>
    <mergeCell ref="A462:B462"/>
    <mergeCell ref="A481:B481"/>
    <mergeCell ref="G459:G466"/>
    <mergeCell ref="A196:B196"/>
    <mergeCell ref="A199:B199"/>
    <mergeCell ref="A471:B471"/>
    <mergeCell ref="A466:B466"/>
    <mergeCell ref="A470:B470"/>
    <mergeCell ref="A254:B254"/>
    <mergeCell ref="A350:B350"/>
    <mergeCell ref="A333:B333"/>
    <mergeCell ref="A341:B341"/>
    <mergeCell ref="A283:B283"/>
    <mergeCell ref="A301:B301"/>
    <mergeCell ref="A313:B313"/>
    <mergeCell ref="A307:B307"/>
    <mergeCell ref="A136:B136"/>
    <mergeCell ref="A137:B137"/>
    <mergeCell ref="A130:B130"/>
    <mergeCell ref="A116:B116"/>
    <mergeCell ref="A119:B119"/>
    <mergeCell ref="A347:B347"/>
    <mergeCell ref="A349:B349"/>
    <mergeCell ref="G344:G351"/>
    <mergeCell ref="A444:B444"/>
    <mergeCell ref="A144:B144"/>
    <mergeCell ref="A140:B140"/>
    <mergeCell ref="A153:B153"/>
    <mergeCell ref="A145:B145"/>
    <mergeCell ref="A146:B146"/>
    <mergeCell ref="A171:B171"/>
    <mergeCell ref="A154:B154"/>
    <mergeCell ref="A155:B155"/>
    <mergeCell ref="A156:B156"/>
    <mergeCell ref="A167:B167"/>
    <mergeCell ref="A150:B150"/>
    <mergeCell ref="A151:B151"/>
    <mergeCell ref="A163:B163"/>
    <mergeCell ref="A160:B160"/>
    <mergeCell ref="A158:B158"/>
    <mergeCell ref="G69:G76"/>
    <mergeCell ref="G109:G115"/>
    <mergeCell ref="A114:B114"/>
    <mergeCell ref="A113:B113"/>
    <mergeCell ref="A107:B107"/>
    <mergeCell ref="A111:B111"/>
    <mergeCell ref="A108:B108"/>
    <mergeCell ref="A139:B139"/>
    <mergeCell ref="A129:B129"/>
    <mergeCell ref="A121:B121"/>
    <mergeCell ref="A115:B115"/>
    <mergeCell ref="A131:B131"/>
    <mergeCell ref="A135:B135"/>
    <mergeCell ref="A138:B138"/>
    <mergeCell ref="A132:B132"/>
    <mergeCell ref="A134:B134"/>
    <mergeCell ref="A118:B118"/>
    <mergeCell ref="A122:B122"/>
    <mergeCell ref="A126:B126"/>
    <mergeCell ref="A127:B127"/>
    <mergeCell ref="A128:B128"/>
    <mergeCell ref="A120:B120"/>
    <mergeCell ref="A124:B124"/>
    <mergeCell ref="A123:B123"/>
    <mergeCell ref="A92:B92"/>
    <mergeCell ref="A96:B96"/>
    <mergeCell ref="A99:B99"/>
    <mergeCell ref="A98:B98"/>
    <mergeCell ref="A97:B97"/>
    <mergeCell ref="A94:B94"/>
    <mergeCell ref="A95:B95"/>
    <mergeCell ref="G77:G84"/>
    <mergeCell ref="A110:B110"/>
    <mergeCell ref="I77:I84"/>
    <mergeCell ref="G53:G60"/>
    <mergeCell ref="A105:B105"/>
    <mergeCell ref="A62:B62"/>
    <mergeCell ref="A84:B84"/>
    <mergeCell ref="I85:I92"/>
    <mergeCell ref="J77:J84"/>
    <mergeCell ref="J69:J76"/>
    <mergeCell ref="I69:I76"/>
    <mergeCell ref="H77:H84"/>
    <mergeCell ref="A87:B87"/>
    <mergeCell ref="A78:B78"/>
    <mergeCell ref="A86:B86"/>
    <mergeCell ref="A100:B100"/>
    <mergeCell ref="A104:B104"/>
    <mergeCell ref="G61:G68"/>
    <mergeCell ref="J85:J92"/>
    <mergeCell ref="H85:H92"/>
    <mergeCell ref="G85:G92"/>
    <mergeCell ref="G101:G108"/>
    <mergeCell ref="A102:B102"/>
    <mergeCell ref="A83:B83"/>
    <mergeCell ref="A59:B59"/>
    <mergeCell ref="A57:B57"/>
    <mergeCell ref="J37:J44"/>
    <mergeCell ref="H21:H28"/>
    <mergeCell ref="I45:I52"/>
    <mergeCell ref="I61:I68"/>
    <mergeCell ref="I53:I60"/>
    <mergeCell ref="H69:H76"/>
    <mergeCell ref="I37:I44"/>
    <mergeCell ref="H37:H44"/>
    <mergeCell ref="J61:J68"/>
    <mergeCell ref="J21:J28"/>
    <mergeCell ref="H53:H60"/>
    <mergeCell ref="H29:H36"/>
    <mergeCell ref="H45:H52"/>
    <mergeCell ref="I29:I36"/>
    <mergeCell ref="H61:H68"/>
    <mergeCell ref="I21:I28"/>
    <mergeCell ref="J53:J60"/>
    <mergeCell ref="A70:B70"/>
    <mergeCell ref="A72:B72"/>
    <mergeCell ref="A88:B88"/>
    <mergeCell ref="A89:B89"/>
    <mergeCell ref="A90:B90"/>
    <mergeCell ref="A33:B33"/>
    <mergeCell ref="A40:B40"/>
    <mergeCell ref="A46:B46"/>
    <mergeCell ref="A38:B38"/>
    <mergeCell ref="A68:B68"/>
    <mergeCell ref="A64:B64"/>
    <mergeCell ref="A54:B54"/>
    <mergeCell ref="A63:B63"/>
    <mergeCell ref="A60:B60"/>
    <mergeCell ref="A76:B76"/>
    <mergeCell ref="A66:B66"/>
    <mergeCell ref="A65:B65"/>
    <mergeCell ref="A73:B73"/>
    <mergeCell ref="A49:B49"/>
    <mergeCell ref="A74:B74"/>
    <mergeCell ref="A75:B75"/>
    <mergeCell ref="A106:B106"/>
    <mergeCell ref="A103:B103"/>
    <mergeCell ref="A79:B79"/>
    <mergeCell ref="A80:B80"/>
    <mergeCell ref="A81:B81"/>
    <mergeCell ref="A82:B82"/>
    <mergeCell ref="A67:B67"/>
    <mergeCell ref="A58:B58"/>
    <mergeCell ref="A6:J6"/>
    <mergeCell ref="J13:J18"/>
    <mergeCell ref="G11:G12"/>
    <mergeCell ref="A14:B14"/>
    <mergeCell ref="J11:J12"/>
    <mergeCell ref="A8:J8"/>
    <mergeCell ref="A9:J9"/>
    <mergeCell ref="A50:B50"/>
    <mergeCell ref="B11:B12"/>
    <mergeCell ref="A27:B27"/>
    <mergeCell ref="A22:B22"/>
    <mergeCell ref="A24:B24"/>
    <mergeCell ref="A23:B23"/>
    <mergeCell ref="A13:B13"/>
    <mergeCell ref="D11:F11"/>
    <mergeCell ref="A17:B17"/>
    <mergeCell ref="I11:I12"/>
    <mergeCell ref="G45:G52"/>
    <mergeCell ref="G29:G36"/>
    <mergeCell ref="J29:J36"/>
    <mergeCell ref="A36:B36"/>
    <mergeCell ref="I13:I18"/>
    <mergeCell ref="C11:C12"/>
    <mergeCell ref="A7:J7"/>
    <mergeCell ref="A51:B51"/>
    <mergeCell ref="A42:B42"/>
    <mergeCell ref="H11:H12"/>
    <mergeCell ref="H13:H18"/>
    <mergeCell ref="A11:A12"/>
    <mergeCell ref="A48:B48"/>
    <mergeCell ref="G13:G18"/>
    <mergeCell ref="A28:B28"/>
    <mergeCell ref="A30:B30"/>
    <mergeCell ref="A32:B32"/>
    <mergeCell ref="A34:B34"/>
    <mergeCell ref="A25:B25"/>
    <mergeCell ref="A31:B31"/>
    <mergeCell ref="A41:B41"/>
    <mergeCell ref="G21:G28"/>
    <mergeCell ref="A26:B26"/>
    <mergeCell ref="A616:B616"/>
    <mergeCell ref="A614:B614"/>
    <mergeCell ref="A586:B586"/>
    <mergeCell ref="A602:B602"/>
    <mergeCell ref="A593:B593"/>
    <mergeCell ref="A596:B596"/>
    <mergeCell ref="A589:B589"/>
    <mergeCell ref="A584:B584"/>
    <mergeCell ref="A585:B585"/>
    <mergeCell ref="A597:B597"/>
    <mergeCell ref="A588:B588"/>
    <mergeCell ref="A592:B592"/>
    <mergeCell ref="A590:B590"/>
    <mergeCell ref="A601:B601"/>
    <mergeCell ref="A600:B600"/>
    <mergeCell ref="A599:B599"/>
    <mergeCell ref="A594:B594"/>
    <mergeCell ref="A610:B610"/>
    <mergeCell ref="A606:B606"/>
    <mergeCell ref="A613:B613"/>
    <mergeCell ref="A609:B609"/>
    <mergeCell ref="A605:B605"/>
    <mergeCell ref="A612:B612"/>
    <mergeCell ref="A607:B607"/>
    <mergeCell ref="A686:B686"/>
    <mergeCell ref="A650:B650"/>
    <mergeCell ref="A649:B649"/>
    <mergeCell ref="A682:B682"/>
    <mergeCell ref="A677:B677"/>
    <mergeCell ref="A668:B668"/>
    <mergeCell ref="A656:B656"/>
    <mergeCell ref="A640:B640"/>
    <mergeCell ref="A638:B638"/>
    <mergeCell ref="A639:B639"/>
    <mergeCell ref="B684:F684"/>
    <mergeCell ref="B685:F685"/>
    <mergeCell ref="A652:B652"/>
    <mergeCell ref="A641:B641"/>
    <mergeCell ref="A647:B647"/>
    <mergeCell ref="A648:B648"/>
    <mergeCell ref="A681:B681"/>
    <mergeCell ref="A665:B665"/>
    <mergeCell ref="B683:F683"/>
    <mergeCell ref="A680:B680"/>
    <mergeCell ref="A679:B679"/>
    <mergeCell ref="A654:B654"/>
    <mergeCell ref="A678:B678"/>
    <mergeCell ref="A673:B673"/>
    <mergeCell ref="A676:B676"/>
    <mergeCell ref="B190:F190"/>
    <mergeCell ref="A193:B193"/>
    <mergeCell ref="A260:B260"/>
    <mergeCell ref="A197:B197"/>
    <mergeCell ref="A398:B398"/>
    <mergeCell ref="A267:B267"/>
    <mergeCell ref="A278:B278"/>
    <mergeCell ref="A225:B225"/>
    <mergeCell ref="A231:B231"/>
    <mergeCell ref="A223:B223"/>
    <mergeCell ref="A221:B221"/>
    <mergeCell ref="A292:B292"/>
    <mergeCell ref="A282:B282"/>
    <mergeCell ref="A261:B261"/>
    <mergeCell ref="A257:B257"/>
    <mergeCell ref="A205:B205"/>
    <mergeCell ref="A203:B203"/>
    <mergeCell ref="A198:B198"/>
    <mergeCell ref="A195:B195"/>
    <mergeCell ref="A321:B321"/>
    <mergeCell ref="A324:B324"/>
    <mergeCell ref="A329:B329"/>
    <mergeCell ref="A323:B323"/>
    <mergeCell ref="A583:B583"/>
    <mergeCell ref="A591:B591"/>
    <mergeCell ref="A578:B578"/>
    <mergeCell ref="A573:B573"/>
    <mergeCell ref="A575:B575"/>
    <mergeCell ref="A570:B570"/>
    <mergeCell ref="A568:B568"/>
    <mergeCell ref="A566:B566"/>
    <mergeCell ref="A567:B567"/>
    <mergeCell ref="A572:B572"/>
    <mergeCell ref="A194:B194"/>
    <mergeCell ref="A582:B582"/>
    <mergeCell ref="A581:B581"/>
    <mergeCell ref="A576:B576"/>
    <mergeCell ref="A577:B577"/>
    <mergeCell ref="A580:B580"/>
    <mergeCell ref="A569:B569"/>
    <mergeCell ref="A565:B565"/>
    <mergeCell ref="A562:B562"/>
    <mergeCell ref="A564:B564"/>
    <mergeCell ref="A469:B469"/>
    <mergeCell ref="A478:B478"/>
    <mergeCell ref="A473:B473"/>
    <mergeCell ref="A472:B472"/>
    <mergeCell ref="A201:B201"/>
    <mergeCell ref="A209:B209"/>
    <mergeCell ref="A206:B206"/>
    <mergeCell ref="A211:B211"/>
    <mergeCell ref="A207:B207"/>
    <mergeCell ref="A337:B337"/>
    <mergeCell ref="A332:B332"/>
    <mergeCell ref="A335:B335"/>
    <mergeCell ref="A348:B348"/>
    <mergeCell ref="A258:B258"/>
    <mergeCell ref="J571:J578"/>
    <mergeCell ref="I571:I578"/>
    <mergeCell ref="H619:H626"/>
    <mergeCell ref="I563:I570"/>
    <mergeCell ref="H563:H570"/>
    <mergeCell ref="I595:I602"/>
    <mergeCell ref="J675:J682"/>
    <mergeCell ref="I651:I658"/>
    <mergeCell ref="I675:I682"/>
    <mergeCell ref="J659:J666"/>
    <mergeCell ref="I619:I626"/>
    <mergeCell ref="I643:I649"/>
    <mergeCell ref="J643:J649"/>
    <mergeCell ref="J667:J674"/>
    <mergeCell ref="J595:J602"/>
    <mergeCell ref="J563:J570"/>
    <mergeCell ref="J651:J658"/>
    <mergeCell ref="I635:I642"/>
    <mergeCell ref="J635:J642"/>
    <mergeCell ref="H587:H594"/>
    <mergeCell ref="J619:J626"/>
    <mergeCell ref="H579:H586"/>
    <mergeCell ref="I667:I674"/>
    <mergeCell ref="H571:H578"/>
    <mergeCell ref="I523:I530"/>
    <mergeCell ref="I424:I431"/>
    <mergeCell ref="J408:J415"/>
    <mergeCell ref="I432:I439"/>
    <mergeCell ref="I416:I423"/>
    <mergeCell ref="I440:I447"/>
    <mergeCell ref="I457:J457"/>
    <mergeCell ref="J432:J439"/>
    <mergeCell ref="J440:J447"/>
    <mergeCell ref="I467:I474"/>
    <mergeCell ref="A285:B285"/>
    <mergeCell ref="H440:H447"/>
    <mergeCell ref="J448:J455"/>
    <mergeCell ref="H491:H498"/>
    <mergeCell ref="H515:H522"/>
    <mergeCell ref="H467:H474"/>
    <mergeCell ref="I448:I455"/>
    <mergeCell ref="H459:H466"/>
    <mergeCell ref="H507:H514"/>
    <mergeCell ref="J467:J474"/>
    <mergeCell ref="I491:I498"/>
    <mergeCell ref="J499:J506"/>
    <mergeCell ref="J515:J522"/>
    <mergeCell ref="J475:J482"/>
    <mergeCell ref="J416:J423"/>
    <mergeCell ref="I344:I351"/>
    <mergeCell ref="I336:I343"/>
    <mergeCell ref="J491:J498"/>
    <mergeCell ref="I384:I391"/>
    <mergeCell ref="A309:B309"/>
    <mergeCell ref="A302:B302"/>
    <mergeCell ref="A305:B305"/>
    <mergeCell ref="A297:B297"/>
    <mergeCell ref="A449:B449"/>
    <mergeCell ref="G296:G301"/>
    <mergeCell ref="A188:B188"/>
    <mergeCell ref="B189:F189"/>
    <mergeCell ref="G392:G399"/>
    <mergeCell ref="G320:G327"/>
    <mergeCell ref="G272:G279"/>
    <mergeCell ref="G208:G211"/>
    <mergeCell ref="G240:G247"/>
    <mergeCell ref="G312:G319"/>
    <mergeCell ref="G328:G335"/>
    <mergeCell ref="G376:G379"/>
    <mergeCell ref="A213:B213"/>
    <mergeCell ref="A294:B294"/>
    <mergeCell ref="B191:F191"/>
    <mergeCell ref="G304:G311"/>
    <mergeCell ref="A351:B351"/>
    <mergeCell ref="A343:B343"/>
    <mergeCell ref="A340:B340"/>
    <mergeCell ref="A290:B290"/>
    <mergeCell ref="A318:B318"/>
    <mergeCell ref="A316:B316"/>
    <mergeCell ref="A295:B295"/>
    <mergeCell ref="A222:B222"/>
    <mergeCell ref="A226:B226"/>
    <mergeCell ref="H320:H327"/>
    <mergeCell ref="G368:G375"/>
    <mergeCell ref="G416:G423"/>
    <mergeCell ref="G352:G359"/>
    <mergeCell ref="G440:G447"/>
    <mergeCell ref="G432:G439"/>
    <mergeCell ref="H547:H554"/>
    <mergeCell ref="H432:H439"/>
    <mergeCell ref="G467:G474"/>
    <mergeCell ref="H448:H455"/>
    <mergeCell ref="H424:H431"/>
    <mergeCell ref="G483:G490"/>
    <mergeCell ref="G448:G455"/>
    <mergeCell ref="H499:H506"/>
    <mergeCell ref="H475:H482"/>
    <mergeCell ref="H416:H423"/>
    <mergeCell ref="G384:G391"/>
    <mergeCell ref="I684:J684"/>
    <mergeCell ref="G675:G682"/>
    <mergeCell ref="G555:G562"/>
    <mergeCell ref="H523:H530"/>
    <mergeCell ref="G491:G498"/>
    <mergeCell ref="G515:G522"/>
    <mergeCell ref="G547:G554"/>
    <mergeCell ref="G635:G640"/>
    <mergeCell ref="H667:H674"/>
    <mergeCell ref="G595:G602"/>
    <mergeCell ref="G579:G586"/>
    <mergeCell ref="H531:H538"/>
    <mergeCell ref="G603:G610"/>
    <mergeCell ref="H651:H658"/>
    <mergeCell ref="G571:G578"/>
    <mergeCell ref="G627:G634"/>
    <mergeCell ref="G531:G538"/>
    <mergeCell ref="G619:G626"/>
    <mergeCell ref="I603:I610"/>
    <mergeCell ref="J531:J538"/>
    <mergeCell ref="I531:I538"/>
    <mergeCell ref="H603:H610"/>
    <mergeCell ref="J523:J530"/>
    <mergeCell ref="H675:H682"/>
    <mergeCell ref="J627:J634"/>
    <mergeCell ref="A228:B228"/>
    <mergeCell ref="A460:B460"/>
    <mergeCell ref="A476:B476"/>
    <mergeCell ref="H336:H343"/>
    <mergeCell ref="H344:H351"/>
    <mergeCell ref="H361:H367"/>
    <mergeCell ref="H280:H287"/>
    <mergeCell ref="H352:H359"/>
    <mergeCell ref="H384:H391"/>
    <mergeCell ref="G280:G287"/>
    <mergeCell ref="H376:H379"/>
    <mergeCell ref="H328:H335"/>
    <mergeCell ref="H240:H247"/>
    <mergeCell ref="H272:H279"/>
    <mergeCell ref="H408:H415"/>
    <mergeCell ref="H483:H490"/>
    <mergeCell ref="G424:G431"/>
    <mergeCell ref="G336:G343"/>
    <mergeCell ref="H288:H295"/>
    <mergeCell ref="H264:H271"/>
    <mergeCell ref="H555:H562"/>
    <mergeCell ref="G523:G530"/>
    <mergeCell ref="G563:G570"/>
    <mergeCell ref="G667:G674"/>
    <mergeCell ref="G643:G649"/>
    <mergeCell ref="H643:H649"/>
    <mergeCell ref="G659:G666"/>
    <mergeCell ref="H659:H666"/>
    <mergeCell ref="G651:G658"/>
    <mergeCell ref="H595:H602"/>
    <mergeCell ref="H635:H642"/>
    <mergeCell ref="H627:H634"/>
    <mergeCell ref="I659:I666"/>
    <mergeCell ref="I587:I594"/>
    <mergeCell ref="J547:J554"/>
    <mergeCell ref="H684:H685"/>
    <mergeCell ref="I256:I263"/>
    <mergeCell ref="I408:I415"/>
    <mergeCell ref="I458:J458"/>
    <mergeCell ref="I507:I514"/>
    <mergeCell ref="J507:J514"/>
    <mergeCell ref="J424:J431"/>
    <mergeCell ref="H368:H375"/>
    <mergeCell ref="I459:I466"/>
    <mergeCell ref="J459:J466"/>
    <mergeCell ref="I483:I490"/>
    <mergeCell ref="I475:I482"/>
    <mergeCell ref="I515:I522"/>
    <mergeCell ref="I499:I506"/>
    <mergeCell ref="I352:I359"/>
    <mergeCell ref="J352:J359"/>
    <mergeCell ref="I685:J685"/>
    <mergeCell ref="J587:J594"/>
    <mergeCell ref="I627:I634"/>
    <mergeCell ref="J603:J610"/>
    <mergeCell ref="J555:J562"/>
    <mergeCell ref="J93:J100"/>
    <mergeCell ref="J101:J108"/>
    <mergeCell ref="G93:G98"/>
    <mergeCell ref="H125:H132"/>
    <mergeCell ref="H101:H108"/>
    <mergeCell ref="J125:J132"/>
    <mergeCell ref="J117:J124"/>
    <mergeCell ref="I109:I116"/>
    <mergeCell ref="H93:H100"/>
    <mergeCell ref="I117:I124"/>
    <mergeCell ref="I93:I100"/>
    <mergeCell ref="A10:J10"/>
    <mergeCell ref="J45:J52"/>
    <mergeCell ref="G37:G44"/>
    <mergeCell ref="J133:J140"/>
    <mergeCell ref="G133:G135"/>
    <mergeCell ref="I272:I279"/>
    <mergeCell ref="G232:G239"/>
    <mergeCell ref="J200:J207"/>
    <mergeCell ref="J224:J231"/>
    <mergeCell ref="H256:H263"/>
    <mergeCell ref="G256:G263"/>
    <mergeCell ref="J272:J279"/>
    <mergeCell ref="H192:H199"/>
    <mergeCell ref="I190:J190"/>
    <mergeCell ref="J264:J271"/>
    <mergeCell ref="J192:J199"/>
    <mergeCell ref="I208:I215"/>
    <mergeCell ref="J248:J255"/>
    <mergeCell ref="I216:I223"/>
    <mergeCell ref="J208:J215"/>
    <mergeCell ref="G224:G231"/>
    <mergeCell ref="H248:H255"/>
    <mergeCell ref="J216:J223"/>
    <mergeCell ref="J240:J247"/>
    <mergeCell ref="A15:B15"/>
    <mergeCell ref="A18:B18"/>
    <mergeCell ref="A16:B16"/>
    <mergeCell ref="A35:B35"/>
    <mergeCell ref="A43:B43"/>
    <mergeCell ref="A44:B44"/>
    <mergeCell ref="A55:B55"/>
    <mergeCell ref="A56:B56"/>
    <mergeCell ref="A47:B47"/>
    <mergeCell ref="A39:B39"/>
    <mergeCell ref="A52:B52"/>
    <mergeCell ref="A91:B91"/>
    <mergeCell ref="A71:B71"/>
    <mergeCell ref="I539:I546"/>
    <mergeCell ref="J539:J546"/>
    <mergeCell ref="H400:H406"/>
    <mergeCell ref="I149:I156"/>
    <mergeCell ref="J149:J156"/>
    <mergeCell ref="G216:G222"/>
    <mergeCell ref="H216:H223"/>
    <mergeCell ref="H224:H231"/>
    <mergeCell ref="J165:J172"/>
    <mergeCell ref="J256:J263"/>
    <mergeCell ref="I248:I255"/>
    <mergeCell ref="G248:G255"/>
    <mergeCell ref="J173:J180"/>
    <mergeCell ref="I192:I199"/>
    <mergeCell ref="I200:I207"/>
    <mergeCell ref="I224:I231"/>
    <mergeCell ref="G173:G180"/>
    <mergeCell ref="I264:I271"/>
    <mergeCell ref="I191:J191"/>
    <mergeCell ref="I280:I287"/>
    <mergeCell ref="J280:J287"/>
    <mergeCell ref="G125:G132"/>
    <mergeCell ref="A185:B185"/>
    <mergeCell ref="A186:B186"/>
    <mergeCell ref="A187:B187"/>
    <mergeCell ref="I125:I132"/>
    <mergeCell ref="G157:G164"/>
    <mergeCell ref="I157:I164"/>
    <mergeCell ref="G587:G594"/>
    <mergeCell ref="G507:G514"/>
    <mergeCell ref="G400:G407"/>
    <mergeCell ref="A152:B152"/>
    <mergeCell ref="A147:B147"/>
    <mergeCell ref="A148:B148"/>
    <mergeCell ref="A142:B142"/>
    <mergeCell ref="A143:B143"/>
    <mergeCell ref="H151:H156"/>
    <mergeCell ref="H149:H150"/>
    <mergeCell ref="H208:H211"/>
    <mergeCell ref="H232:H239"/>
    <mergeCell ref="I141:I148"/>
    <mergeCell ref="G141:G148"/>
    <mergeCell ref="H141:H148"/>
    <mergeCell ref="G192:G199"/>
    <mergeCell ref="I133:I140"/>
    <mergeCell ref="H165:H172"/>
    <mergeCell ref="A182:B182"/>
    <mergeCell ref="A183:B183"/>
    <mergeCell ref="A184:B184"/>
    <mergeCell ref="J109:J116"/>
    <mergeCell ref="A168:B168"/>
    <mergeCell ref="A166:B166"/>
    <mergeCell ref="A169:B169"/>
    <mergeCell ref="G149:G150"/>
    <mergeCell ref="A172:B172"/>
    <mergeCell ref="I165:I172"/>
    <mergeCell ref="G117:G120"/>
    <mergeCell ref="J141:J148"/>
    <mergeCell ref="H109:H116"/>
    <mergeCell ref="H173:H177"/>
    <mergeCell ref="I173:I180"/>
    <mergeCell ref="G151:G156"/>
    <mergeCell ref="G181:G188"/>
    <mergeCell ref="H181:H185"/>
    <mergeCell ref="I181:I188"/>
    <mergeCell ref="J181:J188"/>
    <mergeCell ref="H157:H161"/>
    <mergeCell ref="G165:G170"/>
    <mergeCell ref="H133:H135"/>
    <mergeCell ref="A112:B112"/>
    <mergeCell ref="H296:H301"/>
    <mergeCell ref="J232:J239"/>
    <mergeCell ref="I232:I239"/>
    <mergeCell ref="J157:J164"/>
    <mergeCell ref="I611:I618"/>
    <mergeCell ref="J611:J618"/>
    <mergeCell ref="G611:G618"/>
    <mergeCell ref="H611:H618"/>
    <mergeCell ref="I101:I108"/>
    <mergeCell ref="I579:I586"/>
    <mergeCell ref="J579:J586"/>
    <mergeCell ref="I555:I562"/>
    <mergeCell ref="I240:I247"/>
    <mergeCell ref="H200:H207"/>
    <mergeCell ref="G200:G207"/>
    <mergeCell ref="G288:G295"/>
    <mergeCell ref="I547:I554"/>
    <mergeCell ref="J483:J490"/>
    <mergeCell ref="H392:H399"/>
    <mergeCell ref="G264:G271"/>
    <mergeCell ref="H312:H319"/>
    <mergeCell ref="G539:G543"/>
    <mergeCell ref="H539:H543"/>
    <mergeCell ref="H304:H311"/>
  </mergeCells>
  <phoneticPr fontId="4" type="noConversion"/>
  <pageMargins left="0.43307086614173229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ДПГ-СиД</vt:lpstr>
      <vt:lpstr>'ДПГ-СиД'!Область_печати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Волкова Наталья Алексеевна</cp:lastModifiedBy>
  <cp:lastPrinted>2021-01-19T05:19:56Z</cp:lastPrinted>
  <dcterms:created xsi:type="dcterms:W3CDTF">2011-03-10T10:26:24Z</dcterms:created>
  <dcterms:modified xsi:type="dcterms:W3CDTF">2022-06-14T21:34:20Z</dcterms:modified>
</cp:coreProperties>
</file>