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8800" windowHeight="11505"/>
  </bookViews>
  <sheets>
    <sheet name="Титульный лист" sheetId="8" r:id="rId1"/>
    <sheet name="Ключевые риски" sheetId="7" r:id="rId2"/>
    <sheet name="Цели и показатели" sheetId="2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definedNames>
    <definedName name="_ftn1" localSheetId="4">'Результаты, КТ и мероприятия'!$A$14</definedName>
    <definedName name="_ftnref1" localSheetId="4">'Результаты, КТ и мероприятия'!$B$3</definedName>
    <definedName name="_xlnm._FilterDatabase" localSheetId="3" hidden="1">'Исполнение бюджета'!$A$3:$J$22</definedName>
    <definedName name="_xlnm.Print_Area" localSheetId="3">'Исполнение бюджета'!$A$1:$J$22</definedName>
    <definedName name="_xlnm.Print_Area" localSheetId="4">'Результаты, КТ и мероприятия'!$A$1:$H$11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D19" i="3"/>
  <c r="G7" i="3"/>
  <c r="F7" i="3"/>
  <c r="E7" i="3"/>
  <c r="D7" i="3"/>
  <c r="D18" i="3" l="1"/>
  <c r="I17" i="3" l="1"/>
  <c r="I16" i="3"/>
  <c r="I10" i="3"/>
  <c r="I7" i="3"/>
  <c r="E21" i="3" l="1"/>
  <c r="E18" i="3" s="1"/>
  <c r="F21" i="3"/>
  <c r="F18" i="3" s="1"/>
  <c r="G21" i="3"/>
  <c r="G18" i="3" s="1"/>
  <c r="H21" i="3"/>
  <c r="I21" i="3" s="1"/>
  <c r="E19" i="3"/>
  <c r="F19" i="3"/>
  <c r="G19" i="3"/>
  <c r="H19" i="3"/>
  <c r="H18" i="3" l="1"/>
  <c r="I18" i="3" s="1"/>
  <c r="I19" i="3"/>
</calcChain>
</file>

<file path=xl/sharedStrings.xml><?xml version="1.0" encoding="utf-8"?>
<sst xmlns="http://schemas.openxmlformats.org/spreadsheetml/2006/main" count="225" uniqueCount="133">
  <si>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</si>
  <si>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</si>
  <si>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</si>
  <si>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</si>
  <si>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</si>
  <si>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</si>
  <si>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2.</t>
  </si>
  <si>
    <t>3.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</si>
  <si>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</si>
  <si>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</si>
  <si>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</si>
  <si>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</si>
  <si>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</si>
  <si>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</si>
  <si>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</si>
  <si>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</si>
  <si>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4.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</si>
  <si>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</si>
  <si>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</si>
  <si>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</si>
  <si>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</si>
  <si>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</si>
  <si>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</si>
  <si>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</si>
  <si>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</si>
  <si>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</si>
  <si>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>федеральный бюджет</t>
  </si>
  <si>
    <t>бюджеты государственных внебюджетных фондов Российской Федерации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</si>
  <si>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</si>
  <si>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</si>
  <si>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</si>
  <si>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</si>
  <si>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</si>
  <si>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</si>
  <si>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</si>
  <si>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</si>
  <si>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</si>
  <si>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…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</si>
  <si>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</si>
  <si>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</si>
  <si>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</si>
  <si>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</si>
  <si>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1.2.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</si>
  <si>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</si>
  <si>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</si>
  <si>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</si>
  <si>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</si>
  <si>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</si>
  <si>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5.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</si>
  <si>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</si>
  <si>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</si>
  <si>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</si>
  <si>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</si>
  <si>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</si>
  <si>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</si>
  <si>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</si>
  <si>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</si>
  <si>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наличие отклонений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</si>
  <si>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</si>
  <si>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</si>
  <si>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</si>
  <si>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</si>
  <si>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</si>
  <si>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</si>
  <si>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</si>
  <si>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_____________</t>
  </si>
  <si>
    <t>(подпись)</t>
  </si>
  <si>
    <t>Динамика показателя</t>
  </si>
  <si>
    <t>В отчетном периоде проблем и рисков, относящихся к ключевым не выявлено</t>
  </si>
  <si>
    <t>2. Цель и показатели регионального проекта</t>
  </si>
  <si>
    <t>3.Задачи и результаты регионального проекта</t>
  </si>
  <si>
    <t>4. Финансовое обеспечение реализации проекта</t>
  </si>
  <si>
    <t>Участники регионального проекта</t>
  </si>
  <si>
    <t>6.</t>
  </si>
  <si>
    <t xml:space="preserve">2. План коммуникаций по региональному проекту
</t>
  </si>
  <si>
    <t>7.</t>
  </si>
  <si>
    <t xml:space="preserve">3. План согласований и контрольных мероприятий регионального проекта </t>
  </si>
  <si>
    <t>8.</t>
  </si>
  <si>
    <t>9.</t>
  </si>
  <si>
    <t>10.</t>
  </si>
  <si>
    <t>11.</t>
  </si>
  <si>
    <t>2.1.</t>
  </si>
  <si>
    <t>Ожидаемая продолжительность жизни граждан старше трудоспособного возраста</t>
  </si>
  <si>
    <t>число человеко-лет</t>
  </si>
  <si>
    <t>Показатель годовой</t>
  </si>
  <si>
    <t>%</t>
  </si>
  <si>
    <t>Охват граждан старше трудоспособного возраста профилактическими осмотрами, включая диспансеризацию</t>
  </si>
  <si>
    <t>Доля лиц старше трудоспособного возраста, у которых выявлены заболевания и патологические состояния, находящихся под диспансерным наблюдением,  %</t>
  </si>
  <si>
    <t xml:space="preserve">Показатель годовой </t>
  </si>
  <si>
    <t xml:space="preserve">Снижение смертности населения старше трудоспособного возраста </t>
  </si>
  <si>
    <t>на 100 тыс. населения</t>
  </si>
  <si>
    <t xml:space="preserve">Уровень госпитализации на геронтологические койки лиц старше 60 лет </t>
  </si>
  <si>
    <t>на 10 тыс. населения соответствующего возраста</t>
  </si>
  <si>
    <t xml:space="preserve">Удельный вес зданий стационарных учреждений социального обслуживания граждан пожилого возраста, инвалидов (взрослых и детей), требующих реконструкции, зданий, находящихся в аварийном состоянии, и ветхих зданий, в общем количестве зданий стационарных учреждений социального обслуживания граждан пожилого возраста, инвалидов (взрослых и детей) </t>
  </si>
  <si>
    <t>показатель не меняется</t>
  </si>
  <si>
    <t>Число «мобильных бригад» (междисциплинарная бригада специалистов, в состав которой входят специалисты по социальной работе, социальные работники, психологи, медицинские работники, сотрудники администрации муниципального образования)</t>
  </si>
  <si>
    <t>ед.</t>
  </si>
  <si>
    <t>Число муниципальных образований (нарастающим итогом), в которых внедряется система долговременного ухода (далее - СДУ) за гражданами пожилого возраста и инвалидами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</si>
  <si>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 (%)</t>
  </si>
  <si>
    <t>Охват граждан старше трудоспособного возраста из групп риска вакцинацией против пневмококковой инфекции, %</t>
  </si>
  <si>
    <t>Показатель не меняется</t>
  </si>
  <si>
    <t>чел.</t>
  </si>
  <si>
    <t xml:space="preserve">Численность граждан предпенсионного возраста, прошедших профессиональное обучение и дополнительное профессиональное образование </t>
  </si>
  <si>
    <t xml:space="preserve"> - федеральный бюджет</t>
  </si>
  <si>
    <t>бюджет Камчатского края</t>
  </si>
  <si>
    <t>2.2.</t>
  </si>
  <si>
    <t>Организация мероприятий по профессиональному обучению и дополнительному профессиональному образованию лиц предпенсионного возраста</t>
  </si>
  <si>
    <t xml:space="preserve">  - бюджет Камчатского края</t>
  </si>
  <si>
    <t>3.1.</t>
  </si>
  <si>
    <t>3.2.</t>
  </si>
  <si>
    <r>
      <t>Результат федерального проекта (справочно из паспорта федерального проекта):</t>
    </r>
    <r>
      <rPr>
        <i/>
        <sz val="10"/>
        <color theme="1"/>
        <rFont val="Times New Roman"/>
        <family val="1"/>
        <charset val="204"/>
      </rPr>
      <t xml:space="preserve"> Органами исполнительной власти субъектов Российской Федерации будут проведены конкурсные процедуры и закуплен автотранспорт, который начнет свою эксплуатацию к концу 2019 года, в том в целях осуществления доставки лиц старше 65 лет, проживающих в сельской местности, в медицинские организации</t>
    </r>
  </si>
  <si>
    <t>Результат регионального проекта:Проведение конкурсных процедур на проведение закупки на поставку автотранспорта комплексными центрами социаьного обслуживания населения усть-Камчатского района и Тигильского района</t>
  </si>
  <si>
    <t>март 2019 года</t>
  </si>
  <si>
    <t>Приобретение автотранспорта в целях осуществления доставки лиц старше 65 лет, проживающих в сельской местности, в медицинские организации</t>
  </si>
  <si>
    <t xml:space="preserve">Результат федерального проекта: Заключены соглашения Роструда с высшими исполнительными органами государственной власти субъектов Российской Федерации о предоставлении иного межбюджетного трансферта на реализацию в 2019 году мероприятий по профессиональному обучению и дополнительному профессиональному образованию лиц предпенсионного возраста </t>
  </si>
  <si>
    <t>"Старшее поколение"</t>
  </si>
  <si>
    <t xml:space="preserve">Результат регионального проекта: Заключено соглашение о предоставлении иного межбюджетного трансферта, имеющего целевое назначение на реализацию мероприятий по организации профессионального обучения и дополнительного профессионального образования лиц предпенсионного возраста, из федерального бюджета бюджету Камчатского края от 06.02.2019 № 150-17-2019-014 </t>
  </si>
  <si>
    <t>Е.С. Меркулов</t>
  </si>
  <si>
    <t>социального развития и труда Камчатского края</t>
  </si>
  <si>
    <t>Министр</t>
  </si>
  <si>
    <t>Состоялись 2 аукциона на поставку автотранспортных средств. Заключены 2 контракта, срок поставки/оплаты сентябрь-октябрь 2019 года</t>
  </si>
  <si>
    <t>Разработка и реализация программы системной поддержки и повышения качества жизни граждан старшего поколения (Камчатский край)</t>
  </si>
  <si>
    <t xml:space="preserve">ПРИЛОЖЕНИЕ № 1
к паспорту регионального проекта
 «Разработка и реализация программы системной поддержки и повышения качества жизни граждан старшего поколения (Камчатский край)»                          «Старшее поколение»                          1. План мероприятий по реализации регионального проекта
</t>
  </si>
  <si>
    <t>О ХОДЕ РЕАЛИЗАЦИИ РЕГИОНАЛЬНОГО ПРОЕКТА НА 01.07.2019</t>
  </si>
  <si>
    <t>на 01.07.2019 года направлено в образовательные организации 128 гражданина предпенсионного возраста, что составляет 92 % от целевого показателя, из них 66 человека завершили обучение в отчетном периоде. До конца 2019 года планируется достигнуть показателя 205 человек или 147,5 % от установленного целевого показателя. При этом прогнозируемый остаток федерального бюджета - 8,6196 млн. руб.</t>
  </si>
  <si>
    <t>1. Укрепление здоровья, увеличение периода активного долголетия и продолжительности здоровой жизни (Проведение дополнительных скринингов лицам старше 65 лет, проживающим в сельской местности на выявление отдельных социально-значимых неинфекционных заболеваний, оказывающих вклад в структуру смертности населения, с возможностью доставки данных лиц в медицинские организации (в 2019 году - приобретение автотранспорта в целях осуществления доставки лиц старше 65 лет, проживающих в сельской местности, в медицинские организации; Проведение вакцинации против пневмококковой инфекции лиц старше трудоспособного возраста из групп риска, проживающих в  организациях социального обслуживания)</t>
  </si>
  <si>
    <t xml:space="preserve">По итогам проведенных процедур закупки заключено 2 контракта на поставку 2х автотранспортных средств. Срок поставки до конца сентября 2019 года. Оплата контрактов после доставки. заключен контракт от 16.05.2019 № 86 на поставку вакцин. Срок поставки – июнь 2019 года. Вакцинация планируется на 01.07.2019 прошли вакцинацию 95 из 180 человек. </t>
  </si>
  <si>
    <t>2. Создание системы долговременного ухода за гражданами пожилого возраста и инвалидами, как составной части мероприятий, направленных на развитие и поддержание функциональных способностей граждан старшего поколения, включающей сбалансированные социальное обслуживание и медицинскую помощь на дому, в полустационарной и стационарной форме с привлечением патронажной службы и сиделок, а также поддержку семейного ухода</t>
  </si>
  <si>
    <t xml:space="preserve">На сегодняшний день в г. Москва в школе тренеров прошли обучение 4 сотрудника комплексных центров социального обслуживания, в рамках подготовки к внедрению СДУ. Сотрудники-тренеры приступили к организации обучения - формируются списки и график обучения персонала, задействованного в СДУ. Расходы на командировку сотрудников в г. Москва составили 346,9 тыс. руб. </t>
  </si>
  <si>
    <t>3. Содействие приведению в субъектах Российской Федерации организаций социального обслуживания в надлежащее состояние, а также ликвидации очередей в них</t>
  </si>
  <si>
    <t>4.1.</t>
  </si>
  <si>
    <t>4.2.</t>
  </si>
  <si>
    <t>В региональный проект вносятся изменения.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</si>
</sst>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"/>
    <numFmt numFmtId="166" formatCode="#,##0.000"/>
    <numFmt numFmtId="167" formatCode="0.0000"/>
    <numFmt numFmtId="170" formatCode="0.0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9" fillId="3" borderId="8" applyNumberFormat="0" applyAlignment="0" applyProtection="0"/>
    <xf numFmtId="0" fontId="11" fillId="0" borderId="9" applyNumberFormat="0" applyFill="0" applyAlignment="0" applyProtection="0"/>
  </cellStyleXfs>
  <cellXfs count="175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0" fillId="0" borderId="0" xfId="0" applyFont="1"/>
    <xf numFmtId="9" fontId="0" fillId="0" borderId="0" xfId="1" applyFont="1"/>
    <xf numFmtId="2" fontId="0" fillId="0" borderId="0" xfId="0" applyNumberFormat="1"/>
    <xf numFmtId="1" fontId="0" fillId="0" borderId="0" xfId="0" applyNumberFormat="1"/>
    <xf numFmtId="0" fontId="1" fillId="0" borderId="7" xfId="0" applyFont="1" applyBorder="1" applyAlignment="1">
      <alignment vertical="center" wrapText="1"/>
    </xf>
    <xf numFmtId="10" fontId="3" fillId="2" borderId="4" xfId="0" applyNumberFormat="1" applyFont="1" applyFill="1" applyBorder="1" applyAlignment="1">
      <alignment horizontal="left" vertical="center" wrapText="1"/>
    </xf>
    <xf numFmtId="10" fontId="0" fillId="0" borderId="0" xfId="0" applyNumberFormat="1"/>
    <xf numFmtId="0" fontId="3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textRotation="90" wrapText="1"/>
    </xf>
    <xf numFmtId="0" fontId="7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/>
    </xf>
    <xf numFmtId="0" fontId="11" fillId="6" borderId="9" xfId="3" applyFill="1"/>
    <xf numFmtId="0" fontId="11" fillId="6" borderId="9" xfId="3" applyNumberFormat="1" applyFill="1"/>
    <xf numFmtId="3" fontId="0" fillId="0" borderId="0" xfId="0" applyNumberFormat="1"/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1" fillId="6" borderId="9" xfId="3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1" fillId="7" borderId="2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1" fillId="8" borderId="26" xfId="0" applyFont="1" applyFill="1" applyBorder="1" applyAlignment="1">
      <alignment horizontal="left" vertical="center" wrapText="1"/>
    </xf>
    <xf numFmtId="0" fontId="1" fillId="8" borderId="25" xfId="0" applyFont="1" applyFill="1" applyBorder="1" applyAlignment="1">
      <alignment horizontal="left" vertical="center" wrapText="1"/>
    </xf>
    <xf numFmtId="0" fontId="7" fillId="5" borderId="14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5" xfId="0" applyNumberFormat="1" applyFont="1" applyFill="1" applyBorder="1" applyAlignment="1">
      <alignment horizontal="center" vertical="center" wrapText="1"/>
    </xf>
    <xf numFmtId="0" fontId="7" fillId="5" borderId="25" xfId="1" applyNumberFormat="1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left" vertical="center"/>
    </xf>
    <xf numFmtId="0" fontId="1" fillId="4" borderId="10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vertical="center" wrapText="1"/>
    </xf>
    <xf numFmtId="10" fontId="3" fillId="2" borderId="4" xfId="1" applyNumberFormat="1" applyFont="1" applyFill="1" applyBorder="1" applyAlignment="1">
      <alignment horizontal="left" vertical="center" wrapText="1"/>
    </xf>
    <xf numFmtId="167" fontId="3" fillId="2" borderId="4" xfId="0" applyNumberFormat="1" applyFont="1" applyFill="1" applyBorder="1" applyAlignment="1">
      <alignment horizontal="left" vertical="center" wrapText="1"/>
    </xf>
    <xf numFmtId="167" fontId="3" fillId="0" borderId="4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3" fillId="5" borderId="1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1" fillId="6" borderId="7" xfId="3" applyFill="1" applyBorder="1" applyAlignment="1">
      <alignment horizontal="center" vertical="center"/>
    </xf>
    <xf numFmtId="0" fontId="11" fillId="6" borderId="6" xfId="3" applyFill="1" applyBorder="1" applyAlignment="1">
      <alignment horizontal="center" vertical="center"/>
    </xf>
    <xf numFmtId="0" fontId="11" fillId="6" borderId="2" xfId="3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7" fillId="5" borderId="27" xfId="0" applyNumberFormat="1" applyFont="1" applyFill="1" applyBorder="1" applyAlignment="1">
      <alignment horizontal="center" vertical="center" wrapText="1"/>
    </xf>
    <xf numFmtId="0" fontId="7" fillId="5" borderId="5" xfId="1" applyNumberFormat="1" applyFont="1" applyFill="1" applyBorder="1" applyAlignment="1">
      <alignment horizontal="center" vertical="center" wrapText="1"/>
    </xf>
    <xf numFmtId="0" fontId="7" fillId="5" borderId="27" xfId="1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textRotation="90" wrapText="1"/>
    </xf>
    <xf numFmtId="0" fontId="7" fillId="5" borderId="27" xfId="0" applyFont="1" applyFill="1" applyBorder="1" applyAlignment="1">
      <alignment horizontal="center" vertical="center" textRotation="90" wrapText="1"/>
    </xf>
    <xf numFmtId="0" fontId="7" fillId="5" borderId="7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9" fillId="3" borderId="22" xfId="2" applyBorder="1" applyAlignment="1">
      <alignment horizontal="left" vertical="center" wrapText="1" indent="2"/>
    </xf>
    <xf numFmtId="0" fontId="9" fillId="3" borderId="23" xfId="2" applyBorder="1" applyAlignment="1">
      <alignment horizontal="left" vertical="center" wrapText="1" indent="2"/>
    </xf>
    <xf numFmtId="0" fontId="9" fillId="3" borderId="24" xfId="2" applyBorder="1" applyAlignment="1">
      <alignment horizontal="left" vertical="center" wrapText="1" indent="2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7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9" fillId="3" borderId="17" xfId="2" applyBorder="1" applyAlignment="1">
      <alignment horizontal="left" vertical="center" wrapText="1"/>
    </xf>
    <xf numFmtId="0" fontId="9" fillId="3" borderId="18" xfId="2" applyBorder="1" applyAlignment="1">
      <alignment horizontal="left" vertical="center" wrapText="1"/>
    </xf>
    <xf numFmtId="0" fontId="9" fillId="3" borderId="19" xfId="2" applyBorder="1" applyAlignment="1">
      <alignment horizontal="left" vertical="center" wrapText="1"/>
    </xf>
    <xf numFmtId="0" fontId="9" fillId="3" borderId="20" xfId="2" applyBorder="1" applyAlignment="1">
      <alignment horizontal="left" vertical="center" wrapText="1" indent="1"/>
    </xf>
    <xf numFmtId="0" fontId="9" fillId="3" borderId="8" xfId="2" applyBorder="1" applyAlignment="1">
      <alignment horizontal="left" vertical="center" wrapText="1" indent="1"/>
    </xf>
    <xf numFmtId="0" fontId="9" fillId="3" borderId="21" xfId="2" applyBorder="1" applyAlignment="1">
      <alignment horizontal="left" vertical="center" wrapText="1" indent="1"/>
    </xf>
    <xf numFmtId="0" fontId="9" fillId="3" borderId="20" xfId="2" applyBorder="1" applyAlignment="1">
      <alignment horizontal="left" vertical="center" wrapText="1" indent="2"/>
    </xf>
    <xf numFmtId="0" fontId="9" fillId="3" borderId="8" xfId="2" applyBorder="1" applyAlignment="1">
      <alignment horizontal="left" vertical="center" wrapText="1" indent="2"/>
    </xf>
    <xf numFmtId="0" fontId="9" fillId="3" borderId="21" xfId="2" applyBorder="1" applyAlignment="1">
      <alignment horizontal="left" vertical="center" wrapText="1" indent="2"/>
    </xf>
    <xf numFmtId="0" fontId="7" fillId="5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textRotation="90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0" fontId="3" fillId="2" borderId="4" xfId="0" applyNumberFormat="1" applyFont="1" applyFill="1" applyBorder="1" applyAlignment="1">
      <alignment horizontal="left" vertical="center" wrapText="1"/>
    </xf>
  </cellXfs>
  <cellStyles count="4">
    <cellStyle name="Вывод" xfId="2" builtinId="21"/>
    <cellStyle name="Заголовок 1" xfId="3" builtinId="16"/>
    <cellStyle name="Обычный" xfId="0" builtinId="0"/>
    <cellStyle name="Процентный" xfId="1" builtinId="5"/>
  </cellStyles>
  <dxfs count="30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/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/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/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/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2" max="2" width="9.140625" customWidth="1"/>
    <col min="3" max="3" width="21" customWidth="1"/>
    <col min="4" max="4" width="20.85546875" customWidth="1"/>
    <col min="5" max="5" width="23.5703125" customWidth="1"/>
    <col min="6" max="6" width="22.28515625" customWidth="1"/>
    <col min="7" max="7" width="25.7109375" customWidth="1"/>
    <col min="9" max="10" width="9.140625" customWidth="1"/>
    <col min="12" max="12" width="9.140625" customWidth="1"/>
  </cols>
  <sheetData>
    <row r="1" spans="2:12" ht="18.75" x14ac:dyDescent="0.3">
      <c r="B1" s="114" t="s">
        <v>119</v>
      </c>
      <c r="C1" s="114"/>
      <c r="D1" s="114"/>
      <c r="G1" s="50"/>
    </row>
    <row r="2" spans="2:12" ht="37.5" customHeight="1" x14ac:dyDescent="0.3">
      <c r="B2" s="113" t="s">
        <v>118</v>
      </c>
      <c r="C2" s="113"/>
      <c r="D2" s="113"/>
      <c r="F2" s="100"/>
      <c r="G2" s="100"/>
      <c r="H2" s="100"/>
      <c r="I2" s="100"/>
    </row>
    <row r="3" spans="2:12" ht="18.75" x14ac:dyDescent="0.3">
      <c r="B3" s="114" t="s">
        <v>117</v>
      </c>
      <c r="C3" s="114"/>
      <c r="D3" s="114"/>
      <c r="G3" s="50"/>
    </row>
    <row r="4" spans="2:12" ht="18.75" x14ac:dyDescent="0.3">
      <c r="B4" s="114" t="s">
        <v>65</v>
      </c>
      <c r="C4" s="114"/>
      <c r="D4" s="114"/>
      <c r="L4" s="49"/>
    </row>
    <row r="5" spans="2:12" ht="18.75" customHeight="1" x14ac:dyDescent="0.3">
      <c r="B5" s="115" t="s">
        <v>66</v>
      </c>
      <c r="C5" s="115"/>
      <c r="D5" s="115"/>
      <c r="L5" s="49"/>
    </row>
    <row r="6" spans="2:12" ht="18.75" x14ac:dyDescent="0.3">
      <c r="B6" s="116">
        <v>43649</v>
      </c>
      <c r="C6" s="116"/>
      <c r="D6" s="116"/>
      <c r="L6" s="49"/>
    </row>
    <row r="7" spans="2:12" ht="18.75" x14ac:dyDescent="0.3">
      <c r="C7" s="50"/>
      <c r="L7" s="49"/>
    </row>
    <row r="8" spans="2:12" ht="15.75" thickBot="1" x14ac:dyDescent="0.3"/>
    <row r="9" spans="2:12" x14ac:dyDescent="0.25">
      <c r="C9" s="52"/>
      <c r="D9" s="53"/>
      <c r="E9" s="53"/>
      <c r="F9" s="53"/>
      <c r="G9" s="54"/>
    </row>
    <row r="10" spans="2:12" ht="18.75" x14ac:dyDescent="0.25">
      <c r="C10" s="101" t="s">
        <v>50</v>
      </c>
      <c r="D10" s="102"/>
      <c r="E10" s="102"/>
      <c r="F10" s="102"/>
      <c r="G10" s="103"/>
    </row>
    <row r="11" spans="2:12" ht="18.75" x14ac:dyDescent="0.25">
      <c r="C11" s="45"/>
      <c r="D11" s="55"/>
      <c r="E11" s="55"/>
      <c r="F11" s="55"/>
      <c r="G11" s="56"/>
    </row>
    <row r="12" spans="2:12" ht="18.75" x14ac:dyDescent="0.25">
      <c r="C12" s="101" t="s">
        <v>123</v>
      </c>
      <c r="D12" s="102"/>
      <c r="E12" s="102"/>
      <c r="F12" s="102"/>
      <c r="G12" s="103"/>
    </row>
    <row r="13" spans="2:12" ht="18.75" x14ac:dyDescent="0.25">
      <c r="C13" s="45"/>
      <c r="D13" s="55"/>
      <c r="E13" s="55"/>
      <c r="F13" s="55"/>
      <c r="G13" s="56"/>
    </row>
    <row r="14" spans="2:12" ht="39" customHeight="1" x14ac:dyDescent="0.25">
      <c r="C14" s="110" t="s">
        <v>121</v>
      </c>
      <c r="D14" s="111"/>
      <c r="E14" s="111"/>
      <c r="F14" s="111"/>
      <c r="G14" s="112"/>
    </row>
    <row r="15" spans="2:12" ht="18.75" x14ac:dyDescent="0.25">
      <c r="C15" s="45"/>
      <c r="D15" s="55"/>
      <c r="E15" s="55"/>
      <c r="F15" s="55"/>
      <c r="G15" s="56"/>
    </row>
    <row r="16" spans="2:12" ht="18.75" x14ac:dyDescent="0.25">
      <c r="C16" s="104" t="s">
        <v>115</v>
      </c>
      <c r="D16" s="105"/>
      <c r="E16" s="105"/>
      <c r="F16" s="105"/>
      <c r="G16" s="106"/>
    </row>
    <row r="17" spans="3:7" ht="19.5" thickBot="1" x14ac:dyDescent="0.3">
      <c r="C17" s="39"/>
      <c r="D17" s="57"/>
      <c r="E17" s="57"/>
      <c r="F17" s="57"/>
      <c r="G17" s="58"/>
    </row>
    <row r="18" spans="3:7" ht="20.25" thickBot="1" x14ac:dyDescent="0.3">
      <c r="C18" s="107" t="s">
        <v>51</v>
      </c>
      <c r="D18" s="108"/>
      <c r="E18" s="108"/>
      <c r="F18" s="108"/>
      <c r="G18" s="109"/>
    </row>
    <row r="19" spans="3:7" ht="16.5" thickBot="1" x14ac:dyDescent="0.3">
      <c r="C19" s="30"/>
      <c r="D19" s="51"/>
      <c r="E19" s="51"/>
      <c r="F19" s="51"/>
      <c r="G19" s="51"/>
    </row>
    <row r="20" spans="3:7" ht="16.5" thickBot="1" x14ac:dyDescent="0.3">
      <c r="C20" s="37" t="s">
        <v>52</v>
      </c>
      <c r="D20" s="38" t="s">
        <v>53</v>
      </c>
      <c r="E20" s="38" t="s">
        <v>54</v>
      </c>
      <c r="F20" s="38" t="s">
        <v>55</v>
      </c>
      <c r="G20" s="38" t="s">
        <v>56</v>
      </c>
    </row>
    <row r="21" spans="3:7" ht="29.25" customHeight="1" thickBot="1" x14ac:dyDescent="0.3">
      <c r="C21" s="5" t="s">
        <v>43</v>
      </c>
      <c r="D21" s="95" t="s">
        <v>43</v>
      </c>
      <c r="E21" s="5" t="s">
        <v>47</v>
      </c>
      <c r="F21" s="5" t="s">
        <v>43</v>
      </c>
      <c r="G21" s="5" t="s">
        <v>43</v>
      </c>
    </row>
    <row r="22" spans="3:7" ht="54" customHeight="1" thickBot="1" x14ac:dyDescent="0.3">
      <c r="C22" s="31" t="s">
        <v>58</v>
      </c>
      <c r="D22" s="31" t="s">
        <v>58</v>
      </c>
      <c r="E22" s="31" t="s">
        <v>57</v>
      </c>
      <c r="F22" s="31" t="s">
        <v>58</v>
      </c>
      <c r="G22" s="31" t="s">
        <v>58</v>
      </c>
    </row>
  </sheetData>
  <mergeCells count="12">
    <mergeCell ref="B1:D1"/>
    <mergeCell ref="B3:D3"/>
    <mergeCell ref="B4:D4"/>
    <mergeCell ref="B5:D5"/>
    <mergeCell ref="B6:D6"/>
    <mergeCell ref="F2:I2"/>
    <mergeCell ref="C10:G10"/>
    <mergeCell ref="C16:G16"/>
    <mergeCell ref="C12:G12"/>
    <mergeCell ref="C18:G18"/>
    <mergeCell ref="C14:G14"/>
    <mergeCell ref="B2:D2"/>
  </mergeCells>
  <pageMargins left="0.7" right="0.7" top="0.75" bottom="0.75" header="0.3" footer="0.3"/>
  <pageSetup paperSize="9" scale="8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06283BA-BF7C-4414-AF13-7B99AF148257}">
            <xm:f>NOT(ISERROR(SEARCH('Проверка данных'!$E$1,C21)))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A1073D70-7139-4D59-AEE9-D29DC9CB61C6}">
            <xm:f>NOT(ISERROR(SEARCH('Проверка данных'!$D$1,C21)))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5E2BD54C-AC51-4B7B-A6EE-9DA5C52CB5C2}">
            <xm:f>NOT(ISERROR(SEARCH('Проверка данных'!$C$1,C21)))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010C919-DFEA-4931-8A46-B54BFA1F587B}">
            <xm:f>NOT(ISERROR(SEARCH('Проверка данных'!$B$1,C21)))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98C78F8-A6E4-42D4-ACE0-D1AF6B2EF6C7}">
            <xm:f>NOT(ISERROR(SEARCH('Проверка данных'!$A$1,C21)))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C21:G21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C21:G21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D13" sqref="D13"/>
    </sheetView>
  </sheetViews>
  <sheetFormatPr defaultRowHeight="15" x14ac:dyDescent="0.25"/>
  <cols>
    <col min="1" max="1" width="14.28515625" customWidth="1"/>
    <col min="2" max="2" width="15.5703125" customWidth="1"/>
    <col min="3" max="3" width="29.5703125" customWidth="1"/>
    <col min="4" max="4" width="18.28515625" customWidth="1"/>
    <col min="5" max="5" width="42.5703125" customWidth="1"/>
  </cols>
  <sheetData>
    <row r="1" spans="1:5" ht="20.25" thickBot="1" x14ac:dyDescent="0.35">
      <c r="A1" s="40" t="s">
        <v>59</v>
      </c>
      <c r="B1" s="40"/>
    </row>
    <row r="2" spans="1:5" ht="16.5" thickTop="1" thickBot="1" x14ac:dyDescent="0.3"/>
    <row r="3" spans="1:5" ht="46.5" customHeight="1" thickBot="1" x14ac:dyDescent="0.3">
      <c r="A3" s="34" t="s">
        <v>0</v>
      </c>
      <c r="B3" s="35" t="s">
        <v>1</v>
      </c>
      <c r="C3" s="36" t="s">
        <v>2</v>
      </c>
      <c r="D3" s="60" t="s">
        <v>3</v>
      </c>
      <c r="E3" s="36" t="s">
        <v>4</v>
      </c>
    </row>
    <row r="4" spans="1:5" ht="94.15" customHeight="1" thickBot="1" x14ac:dyDescent="0.3">
      <c r="A4" s="8" t="s">
        <v>5</v>
      </c>
      <c r="B4" s="61" t="s">
        <v>43</v>
      </c>
      <c r="C4" s="70" t="s">
        <v>69</v>
      </c>
      <c r="D4" s="117" t="s">
        <v>68</v>
      </c>
      <c r="E4" s="71"/>
    </row>
    <row r="5" spans="1:5" ht="26.25" thickBot="1" x14ac:dyDescent="0.3">
      <c r="A5" s="8" t="s">
        <v>6</v>
      </c>
      <c r="B5" s="61" t="s">
        <v>43</v>
      </c>
      <c r="C5" s="72" t="s">
        <v>70</v>
      </c>
      <c r="D5" s="118"/>
      <c r="E5" s="73"/>
    </row>
    <row r="6" spans="1:5" ht="26.25" thickBot="1" x14ac:dyDescent="0.3">
      <c r="A6" s="8" t="s">
        <v>7</v>
      </c>
      <c r="B6" s="62" t="s">
        <v>43</v>
      </c>
      <c r="C6" s="74" t="s">
        <v>71</v>
      </c>
      <c r="D6" s="118"/>
      <c r="E6" s="74"/>
    </row>
    <row r="7" spans="1:5" ht="26.25" thickBot="1" x14ac:dyDescent="0.3">
      <c r="A7" s="64" t="s">
        <v>16</v>
      </c>
      <c r="B7" s="63" t="s">
        <v>43</v>
      </c>
      <c r="C7" s="75" t="s">
        <v>72</v>
      </c>
      <c r="D7" s="118"/>
      <c r="E7" s="75"/>
    </row>
    <row r="8" spans="1:5" ht="153" x14ac:dyDescent="0.25">
      <c r="A8" s="66" t="s">
        <v>48</v>
      </c>
      <c r="B8" s="65" t="s">
        <v>43</v>
      </c>
      <c r="C8" s="74" t="s">
        <v>122</v>
      </c>
      <c r="D8" s="118"/>
      <c r="E8" s="74"/>
    </row>
    <row r="9" spans="1:5" ht="51" x14ac:dyDescent="0.25">
      <c r="A9" s="67" t="s">
        <v>73</v>
      </c>
      <c r="B9" s="63" t="s">
        <v>43</v>
      </c>
      <c r="C9" s="75" t="s">
        <v>74</v>
      </c>
      <c r="D9" s="118"/>
      <c r="E9" s="75"/>
    </row>
    <row r="10" spans="1:5" ht="38.25" x14ac:dyDescent="0.25">
      <c r="A10" s="67" t="s">
        <v>75</v>
      </c>
      <c r="B10" s="63" t="s">
        <v>43</v>
      </c>
      <c r="C10" s="75" t="s">
        <v>76</v>
      </c>
      <c r="D10" s="119"/>
      <c r="E10" s="75"/>
    </row>
  </sheetData>
  <mergeCells count="1">
    <mergeCell ref="D4:D10"/>
  </mergeCell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094194E-105E-4EF2-BFAD-2B0D46B52692}">
            <xm:f>NOT(ISERROR(SEARCH('Проверка данных'!$E$1,B4)))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3024101A-507C-4A02-ABD1-DAD28C21D374}">
            <xm:f>NOT(ISERROR(SEARCH('Проверка данных'!$D$1,B4)))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314BD00F-E233-4B38-BEC1-2509A6CE9D00}">
            <xm:f>NOT(ISERROR(SEARCH('Проверка данных'!$C$1,B4)))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1D8B75F-A520-412D-97B8-B3F6FB0E2D83}">
            <xm:f>NOT(ISERROR(SEARCH('Проверка данных'!$B$1,B4)))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C5A4FE73-9EB3-4CDF-BA6A-434BDA4CF029}">
            <xm:f>NOT(ISERROR(SEARCH('Проверка данных'!$A$1,B4)))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B4:B10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B4:B10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15"/>
  <sheetViews>
    <sheetView topLeftCell="A13" zoomScaleNormal="100" workbookViewId="0">
      <selection activeCell="F23" sqref="F23"/>
    </sheetView>
  </sheetViews>
  <sheetFormatPr defaultRowHeight="15" x14ac:dyDescent="0.25"/>
  <cols>
    <col min="1" max="1" width="17" customWidth="1"/>
    <col min="2" max="2" width="17.28515625" customWidth="1"/>
    <col min="3" max="3" width="18.5703125" style="46" customWidth="1"/>
    <col min="4" max="4" width="18.5703125" customWidth="1"/>
    <col min="5" max="5" width="18.5703125" style="25" customWidth="1"/>
    <col min="6" max="6" width="21.140625" style="24" customWidth="1"/>
    <col min="7" max="10" width="9.140625" style="24"/>
    <col min="11" max="11" width="15.5703125" style="24" customWidth="1"/>
    <col min="12" max="12" width="17.7109375" style="23" customWidth="1"/>
    <col min="13" max="13" width="14.7109375" customWidth="1"/>
  </cols>
  <sheetData>
    <row r="1" spans="1:13" ht="20.25" thickBot="1" x14ac:dyDescent="0.35">
      <c r="A1" s="40" t="s">
        <v>60</v>
      </c>
      <c r="B1" s="40"/>
      <c r="C1" s="48"/>
      <c r="D1" s="40"/>
      <c r="E1"/>
    </row>
    <row r="2" spans="1:13" ht="16.5" thickTop="1" thickBot="1" x14ac:dyDescent="0.3"/>
    <row r="3" spans="1:13" ht="32.25" customHeight="1" thickBot="1" x14ac:dyDescent="0.3">
      <c r="A3" s="120" t="s">
        <v>0</v>
      </c>
      <c r="B3" s="126" t="s">
        <v>1</v>
      </c>
      <c r="C3" s="120" t="s">
        <v>8</v>
      </c>
      <c r="D3" s="120" t="s">
        <v>67</v>
      </c>
      <c r="E3" s="122" t="s">
        <v>38</v>
      </c>
      <c r="F3" s="122" t="s">
        <v>39</v>
      </c>
      <c r="G3" s="128" t="s">
        <v>9</v>
      </c>
      <c r="H3" s="129"/>
      <c r="I3" s="129"/>
      <c r="J3" s="130"/>
      <c r="K3" s="122" t="s">
        <v>10</v>
      </c>
      <c r="L3" s="124" t="s">
        <v>40</v>
      </c>
      <c r="M3" s="120" t="s">
        <v>11</v>
      </c>
    </row>
    <row r="4" spans="1:13" ht="30.75" customHeight="1" x14ac:dyDescent="0.25">
      <c r="A4" s="121"/>
      <c r="B4" s="127"/>
      <c r="C4" s="121"/>
      <c r="D4" s="121"/>
      <c r="E4" s="123"/>
      <c r="F4" s="123"/>
      <c r="G4" s="76" t="s">
        <v>12</v>
      </c>
      <c r="H4" s="76" t="s">
        <v>13</v>
      </c>
      <c r="I4" s="76" t="s">
        <v>14</v>
      </c>
      <c r="J4" s="76" t="s">
        <v>15</v>
      </c>
      <c r="K4" s="123"/>
      <c r="L4" s="125"/>
      <c r="M4" s="121"/>
    </row>
    <row r="5" spans="1:13" ht="85.15" customHeight="1" x14ac:dyDescent="0.25">
      <c r="A5" s="78" t="s">
        <v>5</v>
      </c>
      <c r="B5" s="81" t="s">
        <v>43</v>
      </c>
      <c r="C5" s="78" t="s">
        <v>82</v>
      </c>
      <c r="D5" s="78" t="s">
        <v>64</v>
      </c>
      <c r="E5" s="79" t="s">
        <v>83</v>
      </c>
      <c r="F5" s="79">
        <v>69.06</v>
      </c>
      <c r="G5" s="79"/>
      <c r="H5" s="79"/>
      <c r="I5" s="79"/>
      <c r="J5" s="79"/>
      <c r="K5" s="79">
        <v>69.459999999999994</v>
      </c>
      <c r="L5" s="80"/>
      <c r="M5" s="78" t="s">
        <v>84</v>
      </c>
    </row>
    <row r="6" spans="1:13" ht="79.900000000000006" customHeight="1" x14ac:dyDescent="0.25">
      <c r="A6" s="78" t="s">
        <v>6</v>
      </c>
      <c r="B6" s="81" t="s">
        <v>43</v>
      </c>
      <c r="C6" s="78" t="s">
        <v>89</v>
      </c>
      <c r="D6" s="78" t="s">
        <v>63</v>
      </c>
      <c r="E6" s="79" t="s">
        <v>90</v>
      </c>
      <c r="F6" s="79">
        <v>37.700000000000003</v>
      </c>
      <c r="G6" s="79"/>
      <c r="H6" s="79"/>
      <c r="I6" s="79"/>
      <c r="J6" s="79"/>
      <c r="K6" s="79">
        <v>37.1</v>
      </c>
      <c r="L6" s="80"/>
      <c r="M6" s="78" t="s">
        <v>84</v>
      </c>
    </row>
    <row r="7" spans="1:13" ht="106.15" customHeight="1" x14ac:dyDescent="0.25">
      <c r="A7" s="78" t="s">
        <v>7</v>
      </c>
      <c r="B7" s="81" t="s">
        <v>43</v>
      </c>
      <c r="C7" s="78" t="s">
        <v>91</v>
      </c>
      <c r="D7" s="78" t="s">
        <v>64</v>
      </c>
      <c r="E7" s="79" t="s">
        <v>92</v>
      </c>
      <c r="F7" s="79">
        <v>0</v>
      </c>
      <c r="G7" s="79"/>
      <c r="H7" s="79"/>
      <c r="I7" s="79"/>
      <c r="J7" s="79"/>
      <c r="K7" s="79">
        <v>13.5</v>
      </c>
      <c r="L7" s="80"/>
      <c r="M7" s="78" t="s">
        <v>84</v>
      </c>
    </row>
    <row r="8" spans="1:13" ht="319.14999999999998" customHeight="1" x14ac:dyDescent="0.25">
      <c r="A8" s="78" t="s">
        <v>16</v>
      </c>
      <c r="B8" s="81" t="s">
        <v>43</v>
      </c>
      <c r="C8" s="78" t="s">
        <v>93</v>
      </c>
      <c r="D8" s="78" t="s">
        <v>94</v>
      </c>
      <c r="E8" s="79" t="s">
        <v>85</v>
      </c>
      <c r="F8" s="79">
        <v>0</v>
      </c>
      <c r="G8" s="79"/>
      <c r="H8" s="79"/>
      <c r="I8" s="79"/>
      <c r="J8" s="79"/>
      <c r="K8" s="79">
        <v>0</v>
      </c>
      <c r="L8" s="80"/>
      <c r="M8" s="78" t="s">
        <v>84</v>
      </c>
    </row>
    <row r="9" spans="1:13" ht="228" customHeight="1" x14ac:dyDescent="0.25">
      <c r="A9" s="78" t="s">
        <v>48</v>
      </c>
      <c r="B9" s="81" t="s">
        <v>43</v>
      </c>
      <c r="C9" s="78" t="s">
        <v>95</v>
      </c>
      <c r="D9" s="78" t="s">
        <v>64</v>
      </c>
      <c r="E9" s="79" t="s">
        <v>96</v>
      </c>
      <c r="F9" s="79">
        <v>7</v>
      </c>
      <c r="G9" s="79"/>
      <c r="H9" s="79"/>
      <c r="I9" s="79"/>
      <c r="J9" s="79"/>
      <c r="K9" s="79">
        <v>9</v>
      </c>
      <c r="L9" s="80"/>
      <c r="M9" s="78" t="s">
        <v>84</v>
      </c>
    </row>
    <row r="10" spans="1:13" ht="228" customHeight="1" x14ac:dyDescent="0.25">
      <c r="A10" s="78" t="s">
        <v>73</v>
      </c>
      <c r="B10" s="81" t="s">
        <v>43</v>
      </c>
      <c r="C10" s="78" t="s">
        <v>97</v>
      </c>
      <c r="D10" s="78" t="s">
        <v>64</v>
      </c>
      <c r="E10" s="79" t="s">
        <v>96</v>
      </c>
      <c r="F10" s="79">
        <v>0</v>
      </c>
      <c r="G10" s="79"/>
      <c r="H10" s="79"/>
      <c r="I10" s="79"/>
      <c r="J10" s="79"/>
      <c r="K10" s="79">
        <v>3</v>
      </c>
      <c r="L10" s="80"/>
      <c r="M10" s="78" t="s">
        <v>84</v>
      </c>
    </row>
    <row r="11" spans="1:13" ht="228" customHeight="1" x14ac:dyDescent="0.25">
      <c r="A11" s="78" t="s">
        <v>75</v>
      </c>
      <c r="B11" s="81" t="s">
        <v>43</v>
      </c>
      <c r="C11" s="78" t="s">
        <v>98</v>
      </c>
      <c r="D11" s="78" t="s">
        <v>64</v>
      </c>
      <c r="E11" s="79" t="s">
        <v>85</v>
      </c>
      <c r="F11" s="79">
        <v>3.1</v>
      </c>
      <c r="G11" s="79"/>
      <c r="H11" s="79"/>
      <c r="I11" s="79"/>
      <c r="J11" s="79"/>
      <c r="K11" s="79">
        <v>6.7</v>
      </c>
      <c r="L11" s="80"/>
      <c r="M11" s="78" t="s">
        <v>84</v>
      </c>
    </row>
    <row r="12" spans="1:13" ht="132" customHeight="1" x14ac:dyDescent="0.25">
      <c r="A12" s="78" t="s">
        <v>77</v>
      </c>
      <c r="B12" s="81" t="s">
        <v>43</v>
      </c>
      <c r="C12" s="82" t="s">
        <v>86</v>
      </c>
      <c r="D12" s="78" t="s">
        <v>64</v>
      </c>
      <c r="E12" s="79" t="s">
        <v>85</v>
      </c>
      <c r="F12" s="79">
        <v>16.09</v>
      </c>
      <c r="G12" s="79"/>
      <c r="H12" s="79"/>
      <c r="I12" s="79"/>
      <c r="J12" s="79"/>
      <c r="K12" s="79">
        <v>22.7</v>
      </c>
      <c r="L12" s="80"/>
      <c r="M12" s="78" t="s">
        <v>88</v>
      </c>
    </row>
    <row r="13" spans="1:13" ht="137.44999999999999" customHeight="1" x14ac:dyDescent="0.25">
      <c r="A13" s="78" t="s">
        <v>78</v>
      </c>
      <c r="B13" s="81" t="s">
        <v>43</v>
      </c>
      <c r="C13" s="82" t="s">
        <v>87</v>
      </c>
      <c r="D13" s="78" t="s">
        <v>64</v>
      </c>
      <c r="E13" s="79" t="s">
        <v>85</v>
      </c>
      <c r="F13" s="79">
        <v>59.5</v>
      </c>
      <c r="G13" s="79"/>
      <c r="H13" s="79"/>
      <c r="I13" s="79"/>
      <c r="J13" s="79"/>
      <c r="K13" s="79">
        <v>59.5</v>
      </c>
      <c r="L13" s="80"/>
      <c r="M13" s="78" t="s">
        <v>84</v>
      </c>
    </row>
    <row r="14" spans="1:13" ht="137.44999999999999" customHeight="1" x14ac:dyDescent="0.25">
      <c r="A14" s="78" t="s">
        <v>79</v>
      </c>
      <c r="B14" s="81" t="s">
        <v>43</v>
      </c>
      <c r="C14" s="82" t="s">
        <v>99</v>
      </c>
      <c r="D14" s="78" t="s">
        <v>100</v>
      </c>
      <c r="E14" s="79" t="s">
        <v>85</v>
      </c>
      <c r="F14" s="79">
        <v>75</v>
      </c>
      <c r="G14" s="79"/>
      <c r="H14" s="79"/>
      <c r="I14" s="79"/>
      <c r="J14" s="79"/>
      <c r="K14" s="79">
        <v>75</v>
      </c>
      <c r="L14" s="80"/>
      <c r="M14" s="78" t="s">
        <v>84</v>
      </c>
    </row>
    <row r="15" spans="1:13" ht="169.15" customHeight="1" x14ac:dyDescent="0.25">
      <c r="A15" s="78" t="s">
        <v>80</v>
      </c>
      <c r="B15" s="81" t="s">
        <v>43</v>
      </c>
      <c r="C15" s="82" t="s">
        <v>102</v>
      </c>
      <c r="D15" s="78" t="s">
        <v>64</v>
      </c>
      <c r="E15" s="79" t="s">
        <v>101</v>
      </c>
      <c r="F15" s="79">
        <v>0</v>
      </c>
      <c r="G15" s="79"/>
      <c r="H15" s="79"/>
      <c r="I15" s="79"/>
      <c r="J15" s="79"/>
      <c r="K15" s="79">
        <v>139</v>
      </c>
      <c r="L15" s="80"/>
      <c r="M15" s="78" t="s">
        <v>84</v>
      </c>
    </row>
  </sheetData>
  <mergeCells count="10"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22"/>
  <sheetViews>
    <sheetView view="pageBreakPreview" topLeftCell="A14" zoomScale="115" zoomScaleNormal="100" zoomScaleSheetLayoutView="115" workbookViewId="0">
      <selection activeCell="J16" sqref="J16:J17"/>
    </sheetView>
  </sheetViews>
  <sheetFormatPr defaultRowHeight="15" x14ac:dyDescent="0.25"/>
  <cols>
    <col min="1" max="1" width="9.140625" style="12"/>
    <col min="2" max="2" width="19.7109375" customWidth="1"/>
    <col min="3" max="3" width="30.7109375" customWidth="1"/>
    <col min="4" max="4" width="17.5703125" style="42" customWidth="1"/>
    <col min="5" max="5" width="11.140625" style="42" customWidth="1"/>
    <col min="6" max="6" width="13.140625" style="42" customWidth="1"/>
    <col min="7" max="7" width="12.85546875" style="42" customWidth="1"/>
    <col min="8" max="8" width="11.7109375" style="42" customWidth="1"/>
    <col min="9" max="9" width="12.5703125" style="28" customWidth="1"/>
    <col min="10" max="10" width="34.85546875" customWidth="1"/>
  </cols>
  <sheetData>
    <row r="1" spans="1:13" ht="20.25" thickBot="1" x14ac:dyDescent="0.35">
      <c r="A1" s="41" t="s">
        <v>61</v>
      </c>
      <c r="B1" s="40"/>
      <c r="C1" s="40"/>
    </row>
    <row r="2" spans="1:13" ht="16.5" thickTop="1" thickBot="1" x14ac:dyDescent="0.3"/>
    <row r="3" spans="1:13" ht="15.75" thickBot="1" x14ac:dyDescent="0.3">
      <c r="A3" s="142" t="s">
        <v>0</v>
      </c>
      <c r="B3" s="147" t="s">
        <v>1</v>
      </c>
      <c r="C3" s="140" t="s">
        <v>17</v>
      </c>
      <c r="D3" s="149" t="s">
        <v>18</v>
      </c>
      <c r="E3" s="150"/>
      <c r="F3" s="151"/>
      <c r="G3" s="131" t="s">
        <v>19</v>
      </c>
      <c r="H3" s="132"/>
      <c r="I3" s="142" t="s">
        <v>41</v>
      </c>
      <c r="J3" s="140" t="s">
        <v>11</v>
      </c>
    </row>
    <row r="4" spans="1:13" ht="51.75" thickBot="1" x14ac:dyDescent="0.3">
      <c r="A4" s="143"/>
      <c r="B4" s="148"/>
      <c r="C4" s="141"/>
      <c r="D4" s="33" t="s">
        <v>20</v>
      </c>
      <c r="E4" s="33" t="s">
        <v>21</v>
      </c>
      <c r="F4" s="33" t="s">
        <v>22</v>
      </c>
      <c r="G4" s="33" t="s">
        <v>23</v>
      </c>
      <c r="H4" s="33" t="s">
        <v>24</v>
      </c>
      <c r="I4" s="143"/>
      <c r="J4" s="141"/>
    </row>
    <row r="5" spans="1:13" ht="15.75" thickBot="1" x14ac:dyDescent="0.3">
      <c r="A5" s="10">
        <v>1</v>
      </c>
      <c r="B5" s="1">
        <v>2</v>
      </c>
      <c r="C5" s="1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1">
        <v>10</v>
      </c>
    </row>
    <row r="6" spans="1:13" ht="60" customHeight="1" thickBot="1" x14ac:dyDescent="0.3">
      <c r="A6" s="83" t="s">
        <v>5</v>
      </c>
      <c r="B6" s="136" t="s">
        <v>125</v>
      </c>
      <c r="C6" s="136"/>
      <c r="D6" s="136"/>
      <c r="E6" s="136"/>
      <c r="F6" s="136"/>
      <c r="G6" s="136"/>
      <c r="H6" s="136"/>
      <c r="I6" s="136"/>
      <c r="J6" s="137"/>
    </row>
    <row r="7" spans="1:13" ht="128.25" thickBot="1" x14ac:dyDescent="0.3">
      <c r="A7" s="11" t="s">
        <v>25</v>
      </c>
      <c r="B7" s="6" t="s">
        <v>43</v>
      </c>
      <c r="C7" s="3" t="s">
        <v>103</v>
      </c>
      <c r="D7" s="86">
        <f>5.7+0.3163</f>
        <v>6.0163000000000002</v>
      </c>
      <c r="E7" s="86">
        <f t="shared" ref="E7:G7" si="0">5.7+0.3163</f>
        <v>6.0163000000000002</v>
      </c>
      <c r="F7" s="86">
        <f t="shared" si="0"/>
        <v>6.0163000000000002</v>
      </c>
      <c r="G7" s="86">
        <f t="shared" si="0"/>
        <v>6.0163000000000002</v>
      </c>
      <c r="H7" s="86">
        <v>0.31586999999999998</v>
      </c>
      <c r="I7" s="27">
        <f>H7/E7</f>
        <v>5.2502368565397334E-2</v>
      </c>
      <c r="J7" s="2" t="s">
        <v>126</v>
      </c>
    </row>
    <row r="8" spans="1:13" ht="26.25" thickBot="1" x14ac:dyDescent="0.3">
      <c r="A8" s="84" t="s">
        <v>42</v>
      </c>
      <c r="B8" s="6" t="s">
        <v>43</v>
      </c>
      <c r="C8" s="3" t="s">
        <v>104</v>
      </c>
      <c r="D8" s="86">
        <v>1.877</v>
      </c>
      <c r="E8" s="86">
        <v>1.877</v>
      </c>
      <c r="F8" s="86">
        <v>1.877</v>
      </c>
      <c r="G8" s="86">
        <v>1.877</v>
      </c>
      <c r="H8" s="86">
        <v>0.43269999999999997</v>
      </c>
      <c r="I8" s="27">
        <v>0</v>
      </c>
      <c r="J8" s="2"/>
      <c r="L8" s="13"/>
      <c r="M8" s="12"/>
    </row>
    <row r="9" spans="1:13" ht="57.75" customHeight="1" thickBot="1" x14ac:dyDescent="0.3">
      <c r="A9" s="85" t="s">
        <v>6</v>
      </c>
      <c r="B9" s="138" t="s">
        <v>127</v>
      </c>
      <c r="C9" s="138"/>
      <c r="D9" s="138"/>
      <c r="E9" s="138"/>
      <c r="F9" s="138"/>
      <c r="G9" s="138"/>
      <c r="H9" s="138"/>
      <c r="I9" s="138"/>
      <c r="J9" s="139"/>
      <c r="L9" s="13"/>
      <c r="M9" s="12"/>
    </row>
    <row r="10" spans="1:13" ht="64.5" customHeight="1" thickBot="1" x14ac:dyDescent="0.3">
      <c r="A10" s="85" t="s">
        <v>81</v>
      </c>
      <c r="B10" s="61" t="s">
        <v>43</v>
      </c>
      <c r="C10" s="3" t="s">
        <v>26</v>
      </c>
      <c r="D10" s="86">
        <v>1.8993</v>
      </c>
      <c r="E10" s="86">
        <v>1.8993</v>
      </c>
      <c r="F10" s="86">
        <v>1.8993</v>
      </c>
      <c r="G10" s="86">
        <v>1.8993</v>
      </c>
      <c r="H10" s="86">
        <v>0.346941</v>
      </c>
      <c r="I10" s="27">
        <f>H10/E10</f>
        <v>0.18266782498815354</v>
      </c>
      <c r="J10" s="172" t="s">
        <v>128</v>
      </c>
      <c r="L10" s="13"/>
      <c r="M10" s="12"/>
    </row>
    <row r="11" spans="1:13" ht="64.5" customHeight="1" thickBot="1" x14ac:dyDescent="0.3">
      <c r="A11" s="85" t="s">
        <v>105</v>
      </c>
      <c r="B11" s="61" t="s">
        <v>43</v>
      </c>
      <c r="C11" s="3" t="s">
        <v>104</v>
      </c>
      <c r="D11" s="86">
        <v>4.7779999999999996</v>
      </c>
      <c r="E11" s="86">
        <v>4.7779999999999996</v>
      </c>
      <c r="F11" s="86">
        <v>4.7779999999999996</v>
      </c>
      <c r="G11" s="86">
        <v>4.7779999999999996</v>
      </c>
      <c r="H11" s="86">
        <v>1.9622999999999999</v>
      </c>
      <c r="I11" s="27">
        <v>0</v>
      </c>
      <c r="J11" s="173"/>
      <c r="L11" s="13"/>
      <c r="M11" s="12"/>
    </row>
    <row r="12" spans="1:13" ht="28.9" customHeight="1" thickBot="1" x14ac:dyDescent="0.3">
      <c r="A12" s="85" t="s">
        <v>7</v>
      </c>
      <c r="B12" s="133" t="s">
        <v>129</v>
      </c>
      <c r="C12" s="134"/>
      <c r="D12" s="134"/>
      <c r="E12" s="134"/>
      <c r="F12" s="134"/>
      <c r="G12" s="134"/>
      <c r="H12" s="134"/>
      <c r="I12" s="134"/>
      <c r="J12" s="135"/>
      <c r="L12" s="13"/>
      <c r="M12" s="12"/>
    </row>
    <row r="13" spans="1:13" ht="73.5" customHeight="1" thickBot="1" x14ac:dyDescent="0.3">
      <c r="A13" s="11" t="s">
        <v>108</v>
      </c>
      <c r="B13" s="6" t="s">
        <v>47</v>
      </c>
      <c r="C13" s="3" t="s">
        <v>103</v>
      </c>
      <c r="D13" s="69">
        <v>0</v>
      </c>
      <c r="E13" s="69">
        <v>0</v>
      </c>
      <c r="F13" s="69">
        <v>0</v>
      </c>
      <c r="G13" s="69">
        <v>0</v>
      </c>
      <c r="H13" s="174">
        <v>0</v>
      </c>
      <c r="I13" s="97">
        <v>0</v>
      </c>
      <c r="J13" s="152" t="s">
        <v>132</v>
      </c>
      <c r="L13" s="13"/>
      <c r="M13" s="12"/>
    </row>
    <row r="14" spans="1:13" ht="73.5" customHeight="1" thickBot="1" x14ac:dyDescent="0.3">
      <c r="A14" s="68" t="s">
        <v>109</v>
      </c>
      <c r="B14" s="6" t="s">
        <v>47</v>
      </c>
      <c r="C14" s="3" t="s">
        <v>107</v>
      </c>
      <c r="D14" s="69">
        <v>0</v>
      </c>
      <c r="E14" s="69">
        <v>0</v>
      </c>
      <c r="F14" s="69">
        <v>0</v>
      </c>
      <c r="G14" s="69">
        <v>0</v>
      </c>
      <c r="H14" s="174">
        <v>0</v>
      </c>
      <c r="I14" s="97">
        <v>0</v>
      </c>
      <c r="J14" s="153"/>
      <c r="L14" s="13"/>
      <c r="M14" s="12"/>
    </row>
    <row r="15" spans="1:13" ht="28.9" customHeight="1" thickBot="1" x14ac:dyDescent="0.3">
      <c r="A15" s="85">
        <v>4</v>
      </c>
      <c r="B15" s="133" t="s">
        <v>106</v>
      </c>
      <c r="C15" s="134"/>
      <c r="D15" s="134"/>
      <c r="E15" s="134"/>
      <c r="F15" s="134"/>
      <c r="G15" s="134"/>
      <c r="H15" s="134"/>
      <c r="I15" s="134"/>
      <c r="J15" s="135"/>
      <c r="L15" s="13"/>
      <c r="M15" s="12"/>
    </row>
    <row r="16" spans="1:13" ht="73.5" customHeight="1" thickBot="1" x14ac:dyDescent="0.3">
      <c r="A16" s="11" t="s">
        <v>130</v>
      </c>
      <c r="B16" s="6" t="s">
        <v>47</v>
      </c>
      <c r="C16" s="3" t="s">
        <v>103</v>
      </c>
      <c r="D16" s="69">
        <v>11.7196</v>
      </c>
      <c r="E16" s="69">
        <v>11.7196</v>
      </c>
      <c r="F16" s="69">
        <v>11.7196</v>
      </c>
      <c r="G16" s="69">
        <v>11.7196</v>
      </c>
      <c r="H16" s="98">
        <v>0.75880000000000003</v>
      </c>
      <c r="I16" s="97">
        <f>H16/E16</f>
        <v>6.474623707293764E-2</v>
      </c>
      <c r="J16" s="152" t="s">
        <v>124</v>
      </c>
      <c r="L16" s="13"/>
      <c r="M16" s="12"/>
    </row>
    <row r="17" spans="1:13" ht="73.5" customHeight="1" thickBot="1" x14ac:dyDescent="0.3">
      <c r="A17" s="68" t="s">
        <v>131</v>
      </c>
      <c r="B17" s="6" t="s">
        <v>47</v>
      </c>
      <c r="C17" s="3" t="s">
        <v>107</v>
      </c>
      <c r="D17" s="69">
        <v>0.61680000000000001</v>
      </c>
      <c r="E17" s="69">
        <v>0.61680000000000001</v>
      </c>
      <c r="F17" s="69">
        <v>0.61680000000000001</v>
      </c>
      <c r="G17" s="69">
        <v>0.61680000000000001</v>
      </c>
      <c r="H17" s="98">
        <v>3.9937E-2</v>
      </c>
      <c r="I17" s="97">
        <f t="shared" ref="I17:I21" si="1">H17/E17</f>
        <v>6.4748702983138784E-2</v>
      </c>
      <c r="J17" s="153"/>
      <c r="L17" s="13"/>
      <c r="M17" s="12"/>
    </row>
    <row r="18" spans="1:13" ht="38.25" customHeight="1" thickBot="1" x14ac:dyDescent="0.3">
      <c r="A18" s="154" t="s">
        <v>30</v>
      </c>
      <c r="B18" s="155"/>
      <c r="C18" s="156"/>
      <c r="D18" s="87">
        <f>SUM(D19:D21)</f>
        <v>26.907</v>
      </c>
      <c r="E18" s="87">
        <f t="shared" ref="E18:H18" si="2">SUM(E19:E21)</f>
        <v>26.907</v>
      </c>
      <c r="F18" s="87">
        <f t="shared" si="2"/>
        <v>26.907</v>
      </c>
      <c r="G18" s="87">
        <f t="shared" si="2"/>
        <v>26.907</v>
      </c>
      <c r="H18" s="87">
        <f t="shared" si="2"/>
        <v>3.8565480000000001</v>
      </c>
      <c r="I18" s="97">
        <f t="shared" si="1"/>
        <v>0.14332879919723493</v>
      </c>
      <c r="J18" s="4"/>
    </row>
    <row r="19" spans="1:13" ht="15.75" thickBot="1" x14ac:dyDescent="0.3">
      <c r="A19" s="157" t="s">
        <v>26</v>
      </c>
      <c r="B19" s="158"/>
      <c r="C19" s="159"/>
      <c r="D19" s="87">
        <f>SUM(D7+D10+D16+D13)</f>
        <v>19.635200000000001</v>
      </c>
      <c r="E19" s="87">
        <f t="shared" ref="E19:H19" si="3">SUM(E7+E10+E16)</f>
        <v>19.635200000000001</v>
      </c>
      <c r="F19" s="87">
        <f t="shared" si="3"/>
        <v>19.635200000000001</v>
      </c>
      <c r="G19" s="87">
        <f t="shared" si="3"/>
        <v>19.635200000000001</v>
      </c>
      <c r="H19" s="99">
        <f t="shared" si="3"/>
        <v>1.421611</v>
      </c>
      <c r="I19" s="97">
        <f t="shared" si="1"/>
        <v>7.2401146919817458E-2</v>
      </c>
      <c r="J19" s="4"/>
    </row>
    <row r="20" spans="1:13" ht="38.25" customHeight="1" thickBot="1" x14ac:dyDescent="0.3">
      <c r="A20" s="160" t="s">
        <v>27</v>
      </c>
      <c r="B20" s="161"/>
      <c r="C20" s="162"/>
      <c r="D20" s="43">
        <v>0</v>
      </c>
      <c r="E20" s="43">
        <v>0</v>
      </c>
      <c r="F20" s="43">
        <v>0</v>
      </c>
      <c r="G20" s="43">
        <v>0</v>
      </c>
      <c r="H20" s="99">
        <v>0</v>
      </c>
      <c r="I20" s="97"/>
      <c r="J20" s="4"/>
    </row>
    <row r="21" spans="1:13" ht="38.25" customHeight="1" thickBot="1" x14ac:dyDescent="0.3">
      <c r="A21" s="160" t="s">
        <v>31</v>
      </c>
      <c r="B21" s="161"/>
      <c r="C21" s="162"/>
      <c r="D21" s="87">
        <f>SUM(D8+D11+D17+D14)</f>
        <v>7.2717999999999989</v>
      </c>
      <c r="E21" s="87">
        <f t="shared" ref="E21:H21" si="4">SUM(E8+E11+E17)</f>
        <v>7.2717999999999989</v>
      </c>
      <c r="F21" s="87">
        <f t="shared" si="4"/>
        <v>7.2717999999999989</v>
      </c>
      <c r="G21" s="87">
        <f t="shared" si="4"/>
        <v>7.2717999999999989</v>
      </c>
      <c r="H21" s="99">
        <f t="shared" si="4"/>
        <v>2.4349370000000001</v>
      </c>
      <c r="I21" s="97">
        <f t="shared" si="1"/>
        <v>0.33484653043263024</v>
      </c>
      <c r="J21" s="4"/>
    </row>
    <row r="22" spans="1:13" ht="15.75" thickBot="1" x14ac:dyDescent="0.3">
      <c r="A22" s="144" t="s">
        <v>28</v>
      </c>
      <c r="B22" s="145"/>
      <c r="C22" s="146"/>
      <c r="D22" s="43"/>
      <c r="E22" s="44" t="s">
        <v>29</v>
      </c>
      <c r="F22" s="44" t="s">
        <v>29</v>
      </c>
      <c r="G22" s="44" t="s">
        <v>29</v>
      </c>
      <c r="H22" s="99"/>
      <c r="I22" s="97"/>
      <c r="J22" s="4"/>
    </row>
  </sheetData>
  <mergeCells count="19">
    <mergeCell ref="J16:J17"/>
    <mergeCell ref="A18:C18"/>
    <mergeCell ref="A19:C19"/>
    <mergeCell ref="A20:C20"/>
    <mergeCell ref="A21:C21"/>
    <mergeCell ref="A22:C22"/>
    <mergeCell ref="A3:A4"/>
    <mergeCell ref="B3:B4"/>
    <mergeCell ref="C3:C4"/>
    <mergeCell ref="D3:F3"/>
    <mergeCell ref="B12:J12"/>
    <mergeCell ref="J13:J14"/>
    <mergeCell ref="J10:J11"/>
    <mergeCell ref="G3:H3"/>
    <mergeCell ref="B15:J15"/>
    <mergeCell ref="B6:J6"/>
    <mergeCell ref="B9:J9"/>
    <mergeCell ref="J3:J4"/>
    <mergeCell ref="I3:I4"/>
  </mergeCells>
  <pageMargins left="0.7" right="0.7" top="0.75" bottom="0.75" header="0.3" footer="0.3"/>
  <pageSetup paperSize="9" scale="4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554D62E5-8655-4372-B5CF-AC1E6A936F6D}">
            <xm:f>NOT(ISERROR(SEARCH('Проверка данных'!$E$1,B7)))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F091EDC7-B97B-4B63-A5AF-0B170122DC09}">
            <xm:f>NOT(ISERROR(SEARCH('Проверка данных'!$D$1,B7)))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78E3D368-D08F-4550-BDC9-A88D22F7C3AB}">
            <xm:f>NOT(ISERROR(SEARCH('Проверка данных'!$C$1,B7)))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A24D61CD-9EB5-43FE-BBF7-57E89DECDACF}">
            <xm:f>NOT(ISERROR(SEARCH('Проверка данных'!$B$1,B7)))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7C04304B-F150-4206-85FF-68FF97DB12DC}">
            <xm:f>NOT(ISERROR(SEARCH('Проверка данных'!$A$1,B7)))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B7:B8 B10:B11 B16:B17</xm:sqref>
        </x14:conditionalFormatting>
        <x14:conditionalFormatting xmlns:xm="http://schemas.microsoft.com/office/excel/2006/main">
          <x14:cfRule type="containsText" priority="1" operator="containsText" id="{0971D9E4-8FA1-4E48-A919-786E953BEA2A}">
            <xm:f>NOT(ISERROR(SEARCH('Проверка данных'!$E$1,B13)))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167CD662-1FFA-46F8-8AFC-906A45BDDA90}">
            <xm:f>NOT(ISERROR(SEARCH('Проверка данных'!$D$1,B13)))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7229DF77-3223-4F99-B058-FCD84A280B34}">
            <xm:f>NOT(ISERROR(SEARCH('Проверка данных'!$C$1,B13)))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6D3A663-3ED6-4F93-88DC-636CFF2B376D}">
            <xm:f>NOT(ISERROR(SEARCH('Проверка данных'!$B$1,B13)))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65BFFC32-0122-49BB-85A9-84F0DB5C248D}">
            <xm:f>NOT(ISERROR(SEARCH('Проверка данных'!$A$1,B13)))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B13:B14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B7:B8 B16:B17 B10:B11 B13:B14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15"/>
  <sheetViews>
    <sheetView topLeftCell="A4" zoomScaleNormal="100" workbookViewId="0">
      <selection activeCell="G7" sqref="G7"/>
    </sheetView>
  </sheetViews>
  <sheetFormatPr defaultRowHeight="15" x14ac:dyDescent="0.25"/>
  <cols>
    <col min="1" max="1" width="8.5703125" customWidth="1"/>
    <col min="3" max="3" width="19.85546875" customWidth="1"/>
    <col min="4" max="4" width="52.7109375" customWidth="1"/>
    <col min="5" max="5" width="11.28515625" customWidth="1"/>
    <col min="6" max="6" width="16.140625" customWidth="1"/>
    <col min="7" max="7" width="23.7109375" customWidth="1"/>
    <col min="8" max="8" width="20" customWidth="1"/>
  </cols>
  <sheetData>
    <row r="1" spans="1:9" ht="20.25" thickBot="1" x14ac:dyDescent="0.35">
      <c r="A1" s="40" t="s">
        <v>62</v>
      </c>
      <c r="B1" s="40"/>
      <c r="C1" s="40"/>
      <c r="D1" s="40"/>
      <c r="E1" s="40"/>
      <c r="F1" s="40"/>
    </row>
    <row r="2" spans="1:9" ht="16.5" thickTop="1" thickBot="1" x14ac:dyDescent="0.3"/>
    <row r="3" spans="1:9" ht="42" customHeight="1" thickBot="1" x14ac:dyDescent="0.3">
      <c r="A3" s="120" t="s">
        <v>0</v>
      </c>
      <c r="B3" s="126" t="s">
        <v>49</v>
      </c>
      <c r="C3" s="126" t="s">
        <v>1</v>
      </c>
      <c r="D3" s="120" t="s">
        <v>32</v>
      </c>
      <c r="E3" s="166" t="s">
        <v>33</v>
      </c>
      <c r="F3" s="167"/>
      <c r="G3" s="120" t="s">
        <v>34</v>
      </c>
      <c r="H3" s="120" t="s">
        <v>11</v>
      </c>
    </row>
    <row r="4" spans="1:9" ht="24" customHeight="1" thickBot="1" x14ac:dyDescent="0.3">
      <c r="A4" s="163"/>
      <c r="B4" s="165"/>
      <c r="C4" s="165"/>
      <c r="D4" s="163"/>
      <c r="E4" s="32" t="s">
        <v>35</v>
      </c>
      <c r="F4" s="32" t="s">
        <v>36</v>
      </c>
      <c r="G4" s="163"/>
      <c r="H4" s="163"/>
    </row>
    <row r="5" spans="1:9" ht="24" customHeight="1" thickBot="1" x14ac:dyDescent="0.3">
      <c r="A5" s="59">
        <v>1</v>
      </c>
      <c r="B5" s="166" t="s">
        <v>113</v>
      </c>
      <c r="C5" s="168"/>
      <c r="D5" s="168"/>
      <c r="E5" s="168"/>
      <c r="F5" s="168"/>
      <c r="G5" s="168"/>
      <c r="H5" s="167"/>
    </row>
    <row r="6" spans="1:9" ht="94.5" customHeight="1" thickBot="1" x14ac:dyDescent="0.3">
      <c r="A6" s="9">
        <v>1</v>
      </c>
      <c r="B6" s="14"/>
      <c r="C6" s="6" t="s">
        <v>43</v>
      </c>
      <c r="D6" s="26" t="s">
        <v>110</v>
      </c>
      <c r="E6" s="88"/>
      <c r="F6" s="89"/>
      <c r="G6" s="14"/>
      <c r="H6" s="14"/>
      <c r="I6" s="22"/>
    </row>
    <row r="7" spans="1:9" ht="137.25" customHeight="1" thickBot="1" x14ac:dyDescent="0.3">
      <c r="A7" s="8" t="s">
        <v>25</v>
      </c>
      <c r="B7" s="91"/>
      <c r="C7" s="91" t="s">
        <v>43</v>
      </c>
      <c r="D7" s="92" t="s">
        <v>111</v>
      </c>
      <c r="E7" s="93" t="s">
        <v>112</v>
      </c>
      <c r="F7" s="96" t="s">
        <v>120</v>
      </c>
      <c r="G7" s="91"/>
      <c r="H7" s="91"/>
      <c r="I7" s="22"/>
    </row>
    <row r="8" spans="1:9" ht="49.15" customHeight="1" thickBot="1" x14ac:dyDescent="0.3">
      <c r="A8" s="64" t="s">
        <v>6</v>
      </c>
      <c r="B8" s="169" t="s">
        <v>106</v>
      </c>
      <c r="C8" s="170"/>
      <c r="D8" s="170"/>
      <c r="E8" s="170"/>
      <c r="F8" s="170"/>
      <c r="G8" s="170"/>
      <c r="H8" s="171"/>
      <c r="I8" s="22"/>
    </row>
    <row r="9" spans="1:9" ht="94.5" customHeight="1" thickBot="1" x14ac:dyDescent="0.3">
      <c r="A9" s="94" t="s">
        <v>81</v>
      </c>
      <c r="B9" s="6"/>
      <c r="C9" s="6" t="s">
        <v>43</v>
      </c>
      <c r="D9" s="77" t="s">
        <v>114</v>
      </c>
      <c r="E9" s="90"/>
      <c r="F9" s="90"/>
      <c r="G9" s="6"/>
      <c r="H9" s="6"/>
      <c r="I9" s="22"/>
    </row>
    <row r="10" spans="1:9" ht="94.5" customHeight="1" thickBot="1" x14ac:dyDescent="0.3">
      <c r="A10" s="8" t="s">
        <v>105</v>
      </c>
      <c r="B10" s="6"/>
      <c r="C10" s="6" t="s">
        <v>43</v>
      </c>
      <c r="D10" s="77" t="s">
        <v>116</v>
      </c>
      <c r="E10" s="90"/>
      <c r="F10" s="90"/>
      <c r="G10" s="6"/>
      <c r="H10" s="6"/>
      <c r="I10" s="22"/>
    </row>
    <row r="11" spans="1:9" ht="15.75" thickBot="1" x14ac:dyDescent="0.3">
      <c r="A11" s="8" t="s">
        <v>37</v>
      </c>
      <c r="B11" s="6"/>
      <c r="C11" s="6"/>
      <c r="D11" s="7" t="s">
        <v>37</v>
      </c>
      <c r="E11" s="6"/>
      <c r="F11" s="6"/>
      <c r="G11" s="6"/>
      <c r="H11" s="6"/>
    </row>
    <row r="14" spans="1:9" x14ac:dyDescent="0.25">
      <c r="A14" s="15"/>
      <c r="B14" s="15"/>
      <c r="C14" s="15"/>
      <c r="D14" s="15"/>
      <c r="E14" s="15"/>
      <c r="F14" s="15"/>
    </row>
    <row r="15" spans="1:9" x14ac:dyDescent="0.25">
      <c r="A15" s="164"/>
      <c r="B15" s="164"/>
      <c r="C15" s="164"/>
      <c r="D15" s="164"/>
    </row>
  </sheetData>
  <mergeCells count="10">
    <mergeCell ref="G3:G4"/>
    <mergeCell ref="H3:H4"/>
    <mergeCell ref="A15:D15"/>
    <mergeCell ref="A3:A4"/>
    <mergeCell ref="B3:B4"/>
    <mergeCell ref="C3:C4"/>
    <mergeCell ref="D3:D4"/>
    <mergeCell ref="E3:F3"/>
    <mergeCell ref="B5:H5"/>
    <mergeCell ref="B8:H8"/>
  </mergeCells>
  <dataValidations count="1">
    <dataValidation type="date" allowBlank="1" showInputMessage="1" showErrorMessage="1" sqref="E11:F11">
      <formula1>43101</formula1>
      <formula2>46023</formula2>
    </dataValidation>
  </dataValidations>
  <pageMargins left="0.7" right="0.7" top="0.75" bottom="0.75" header="0.3" footer="0.3"/>
  <pageSetup paperSize="9" scale="8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DF6B161-1F37-4F58-A42B-D18A7F0569E4}">
            <xm:f>NOT(ISERROR(SEARCH('Проверка данных'!$E$1,C6)))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B41F821A-ED68-4C41-B96F-AF04DF8531A1}">
            <xm:f>NOT(ISERROR(SEARCH('Проверка данных'!$D$1,C6)))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246C719E-AA68-4675-9A91-6F9E38ED8F89}">
            <xm:f>NOT(ISERROR(SEARCH('Проверка данных'!$C$1,C6)))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C8AE66FD-899A-4E95-8B9E-D73D832F6CDF}">
            <xm:f>NOT(ISERROR(SEARCH('Проверка данных'!$B$1,C6)))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A3B10A5-4D8C-4E81-AEC8-FDBA1463012F}">
            <xm:f>NOT(ISERROR(SEARCH('Проверка данных'!$A$1,C6)))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C6:C7 C9:C10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C6:C7 C9:C10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5" x14ac:dyDescent="0.25"/>
  <cols>
    <col min="1" max="1" width="14.28515625" customWidth="1"/>
    <col min="2" max="2" width="14.85546875" customWidth="1"/>
    <col min="3" max="3" width="14.42578125" customWidth="1"/>
    <col min="4" max="4" width="14.28515625" customWidth="1"/>
    <col min="5" max="5" width="15.28515625" customWidth="1"/>
    <col min="6" max="6" width="18.42578125" customWidth="1"/>
    <col min="8" max="8" width="15.42578125" customWidth="1"/>
    <col min="10" max="10" width="13.5703125" customWidth="1"/>
  </cols>
  <sheetData>
    <row r="1" spans="1:10" ht="40.5" customHeight="1" x14ac:dyDescent="0.25">
      <c r="A1" s="21" t="s">
        <v>43</v>
      </c>
      <c r="B1" s="21" t="s">
        <v>47</v>
      </c>
      <c r="C1" s="21" t="s">
        <v>46</v>
      </c>
      <c r="D1" s="21" t="s">
        <v>45</v>
      </c>
      <c r="E1" s="21" t="s">
        <v>44</v>
      </c>
      <c r="G1" s="16"/>
      <c r="I1" s="18"/>
    </row>
    <row r="2" spans="1:10" ht="15" customHeight="1" x14ac:dyDescent="0.25">
      <c r="A2" s="21"/>
      <c r="C2" s="16"/>
      <c r="D2" s="21"/>
      <c r="E2" s="16"/>
      <c r="F2" s="21"/>
      <c r="G2" s="16"/>
      <c r="H2" s="21"/>
      <c r="I2" s="17"/>
      <c r="J2" s="21"/>
    </row>
    <row r="3" spans="1:10" ht="15.75" x14ac:dyDescent="0.25">
      <c r="A3" s="19"/>
      <c r="B3" s="20"/>
      <c r="C3" s="19"/>
      <c r="D3" s="20"/>
      <c r="E3" s="20"/>
      <c r="F3" s="20"/>
      <c r="G3" s="19"/>
      <c r="H3" s="20"/>
      <c r="I3" s="20"/>
      <c r="J3" s="20"/>
    </row>
    <row r="6" spans="1:10" x14ac:dyDescent="0.25">
      <c r="A6" s="47" t="s">
        <v>63</v>
      </c>
      <c r="B6" s="47" t="s">
        <v>64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мероприятия'!_ftn1</vt:lpstr>
      <vt:lpstr>'Результаты, КТ и мероприятия'!_ftnref1</vt:lpstr>
      <vt:lpstr>'Исполнение бюджета'!Область_печати</vt:lpstr>
      <vt:lpstr>'Результаты, КТ и мероприятия'!Область_печати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2019-07-03T06:11:58Z</dcterms:modified>
</cp:coreProperties>
</file>