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РОГРАММЫ - 2 с 2018 года\Для сайта-НПА\"/>
    </mc:Choice>
  </mc:AlternateContent>
  <bookViews>
    <workbookView xWindow="0" yWindow="0" windowWidth="20400" windowHeight="7908" tabRatio="604"/>
  </bookViews>
  <sheets>
    <sheet name="ДПГ-СиД" sheetId="23" r:id="rId1"/>
  </sheets>
  <calcPr calcId="152511"/>
</workbook>
</file>

<file path=xl/calcChain.xml><?xml version="1.0" encoding="utf-8"?>
<calcChain xmlns="http://schemas.openxmlformats.org/spreadsheetml/2006/main">
  <c r="C246" i="23" l="1"/>
  <c r="C244" i="23"/>
  <c r="C204" i="23"/>
  <c r="C716" i="23"/>
  <c r="C715" i="23"/>
  <c r="C714" i="23"/>
  <c r="M19" i="23"/>
  <c r="N19" i="23"/>
  <c r="N14" i="23"/>
  <c r="L19" i="23"/>
  <c r="D136" i="23"/>
  <c r="E136" i="23"/>
  <c r="F136" i="23"/>
  <c r="C138" i="23"/>
  <c r="C136" i="23"/>
  <c r="C381" i="23"/>
  <c r="C379" i="23"/>
  <c r="C363" i="23"/>
  <c r="F716" i="23"/>
  <c r="H716" i="23"/>
  <c r="F715" i="23"/>
  <c r="H715" i="23"/>
  <c r="F714" i="23"/>
  <c r="H714" i="23"/>
  <c r="M98" i="23"/>
  <c r="M14" i="23"/>
  <c r="N98" i="23"/>
  <c r="L98" i="23"/>
  <c r="L14" i="23"/>
  <c r="D98" i="23"/>
  <c r="D18" i="23"/>
  <c r="D11" i="23"/>
  <c r="E98" i="23"/>
  <c r="F98" i="23"/>
  <c r="C707" i="23"/>
  <c r="F707" i="23"/>
  <c r="H707" i="23"/>
  <c r="C706" i="23"/>
  <c r="C705" i="23"/>
  <c r="C717" i="23"/>
  <c r="M24" i="23"/>
  <c r="M16" i="23"/>
  <c r="N24" i="23"/>
  <c r="L24" i="23"/>
  <c r="D26" i="23"/>
  <c r="E26" i="23"/>
  <c r="E18" i="23"/>
  <c r="F26" i="23"/>
  <c r="F18" i="23"/>
  <c r="D72" i="23"/>
  <c r="E72" i="23"/>
  <c r="F72" i="23"/>
  <c r="C641" i="23"/>
  <c r="C639" i="23"/>
  <c r="C262" i="23"/>
  <c r="C260" i="23"/>
  <c r="M653" i="23"/>
  <c r="N653" i="23"/>
  <c r="M654" i="23"/>
  <c r="N654" i="23"/>
  <c r="L654" i="23"/>
  <c r="L653" i="23"/>
  <c r="M591" i="23"/>
  <c r="M455" i="23"/>
  <c r="N591" i="23"/>
  <c r="L591" i="23"/>
  <c r="M463" i="23"/>
  <c r="N463" i="23"/>
  <c r="N455" i="23"/>
  <c r="M462" i="23"/>
  <c r="N462" i="23"/>
  <c r="L463" i="23"/>
  <c r="L455" i="23"/>
  <c r="L462" i="23"/>
  <c r="L454" i="23"/>
  <c r="M364" i="23"/>
  <c r="N364" i="23"/>
  <c r="L364" i="23"/>
  <c r="M363" i="23"/>
  <c r="N363" i="23"/>
  <c r="L363" i="23"/>
  <c r="L196" i="23"/>
  <c r="L10" i="23"/>
  <c r="M362" i="23"/>
  <c r="N362" i="23"/>
  <c r="N195" i="23"/>
  <c r="L362" i="23"/>
  <c r="M300" i="23"/>
  <c r="N300" i="23"/>
  <c r="L300" i="23"/>
  <c r="M205" i="23"/>
  <c r="N205" i="23"/>
  <c r="N197" i="23"/>
  <c r="L205" i="23"/>
  <c r="M204" i="23"/>
  <c r="N204" i="23"/>
  <c r="N196" i="23"/>
  <c r="N10" i="23"/>
  <c r="L204" i="23"/>
  <c r="M203" i="23"/>
  <c r="M195" i="23"/>
  <c r="N203" i="23"/>
  <c r="L203" i="23"/>
  <c r="L195" i="23"/>
  <c r="L9" i="23"/>
  <c r="M96" i="23"/>
  <c r="N96" i="23"/>
  <c r="L96" i="23"/>
  <c r="L16" i="23"/>
  <c r="L11" i="23"/>
  <c r="M95" i="23"/>
  <c r="M15" i="23"/>
  <c r="N95" i="23"/>
  <c r="N15" i="23"/>
  <c r="L95" i="23"/>
  <c r="L15" i="23"/>
  <c r="M26" i="23"/>
  <c r="M18" i="23"/>
  <c r="M13" i="23"/>
  <c r="N26" i="23"/>
  <c r="N18" i="23"/>
  <c r="N13" i="23"/>
  <c r="L26" i="23"/>
  <c r="L18" i="23"/>
  <c r="L13" i="23"/>
  <c r="M27" i="23"/>
  <c r="N27" i="23"/>
  <c r="L27" i="23"/>
  <c r="M25" i="23"/>
  <c r="M17" i="23"/>
  <c r="M12" i="23"/>
  <c r="N25" i="23"/>
  <c r="N17" i="23"/>
  <c r="N12" i="23"/>
  <c r="L25" i="23"/>
  <c r="L17" i="23"/>
  <c r="L12" i="23"/>
  <c r="C701" i="23"/>
  <c r="C700" i="23"/>
  <c r="C699" i="23"/>
  <c r="G718" i="23"/>
  <c r="G717" i="23"/>
  <c r="E707" i="23"/>
  <c r="E706" i="23"/>
  <c r="E718" i="23"/>
  <c r="E705" i="23"/>
  <c r="E717" i="23"/>
  <c r="D707" i="23"/>
  <c r="D706" i="23"/>
  <c r="D705" i="23"/>
  <c r="D703" i="23"/>
  <c r="F703" i="23"/>
  <c r="D702" i="23"/>
  <c r="D717" i="23"/>
  <c r="D704" i="23"/>
  <c r="F704" i="23"/>
  <c r="C710" i="23"/>
  <c r="F710" i="23"/>
  <c r="C709" i="23"/>
  <c r="F709" i="23"/>
  <c r="C708" i="23"/>
  <c r="F708" i="23"/>
  <c r="C713" i="23"/>
  <c r="F713" i="23"/>
  <c r="C712" i="23"/>
  <c r="F712" i="23"/>
  <c r="C711" i="23"/>
  <c r="F711" i="23"/>
  <c r="E701" i="23"/>
  <c r="E719" i="23"/>
  <c r="D701" i="23"/>
  <c r="D719" i="23"/>
  <c r="E700" i="23"/>
  <c r="D700" i="23"/>
  <c r="F700" i="23"/>
  <c r="E699" i="23"/>
  <c r="D699" i="23"/>
  <c r="D656" i="23"/>
  <c r="E656" i="23"/>
  <c r="F656" i="23"/>
  <c r="D593" i="23"/>
  <c r="E593" i="23"/>
  <c r="F593" i="23"/>
  <c r="D465" i="23"/>
  <c r="D457" i="23"/>
  <c r="E465" i="23"/>
  <c r="F465" i="23"/>
  <c r="F457" i="23"/>
  <c r="D301" i="23"/>
  <c r="E301" i="23"/>
  <c r="F301" i="23"/>
  <c r="D206" i="23"/>
  <c r="D198" i="23"/>
  <c r="E206" i="23"/>
  <c r="F206" i="23"/>
  <c r="C254" i="23"/>
  <c r="F252" i="23"/>
  <c r="E252" i="23"/>
  <c r="D252" i="23"/>
  <c r="C252" i="23"/>
  <c r="D647" i="23"/>
  <c r="E647" i="23"/>
  <c r="F647" i="23"/>
  <c r="C649" i="23"/>
  <c r="C647" i="23"/>
  <c r="C529" i="23"/>
  <c r="F527" i="23"/>
  <c r="E527" i="23"/>
  <c r="D527" i="23"/>
  <c r="C527" i="23"/>
  <c r="C577" i="23"/>
  <c r="C575" i="23"/>
  <c r="C513" i="23"/>
  <c r="C511" i="23"/>
  <c r="D365" i="23"/>
  <c r="E365" i="23"/>
  <c r="F365" i="23"/>
  <c r="C413" i="23"/>
  <c r="E379" i="23"/>
  <c r="F379" i="23"/>
  <c r="C421" i="23"/>
  <c r="C419" i="23"/>
  <c r="F419" i="23"/>
  <c r="E419" i="23"/>
  <c r="D419" i="23"/>
  <c r="F411" i="23"/>
  <c r="E411" i="23"/>
  <c r="D411" i="23"/>
  <c r="C50" i="23"/>
  <c r="C48" i="23"/>
  <c r="C42" i="23"/>
  <c r="C40" i="23"/>
  <c r="C74" i="23"/>
  <c r="C72" i="23"/>
  <c r="C82" i="23"/>
  <c r="C80" i="23"/>
  <c r="C90" i="23"/>
  <c r="C88" i="23"/>
  <c r="C130" i="23"/>
  <c r="C128" i="23"/>
  <c r="C114" i="23"/>
  <c r="C112" i="23"/>
  <c r="C186" i="23"/>
  <c r="C184" i="23"/>
  <c r="C34" i="23"/>
  <c r="C32" i="23"/>
  <c r="C66" i="23"/>
  <c r="C64" i="23"/>
  <c r="C58" i="23"/>
  <c r="C56" i="23"/>
  <c r="D260" i="23"/>
  <c r="E260" i="23"/>
  <c r="F260" i="23"/>
  <c r="C277" i="23"/>
  <c r="C275" i="23"/>
  <c r="F275" i="23"/>
  <c r="E275" i="23"/>
  <c r="D275" i="23"/>
  <c r="C269" i="23"/>
  <c r="F267" i="23"/>
  <c r="E267" i="23"/>
  <c r="D267" i="23"/>
  <c r="C267" i="23"/>
  <c r="C664" i="23"/>
  <c r="C662" i="23"/>
  <c r="F639" i="23"/>
  <c r="E639" i="23"/>
  <c r="D639" i="23"/>
  <c r="C633" i="23"/>
  <c r="C631" i="23"/>
  <c r="F631" i="23"/>
  <c r="E631" i="23"/>
  <c r="D631" i="23"/>
  <c r="C585" i="23"/>
  <c r="C583" i="23"/>
  <c r="F583" i="23"/>
  <c r="E583" i="23"/>
  <c r="D583" i="23"/>
  <c r="D463" i="23"/>
  <c r="D455" i="23"/>
  <c r="C569" i="23"/>
  <c r="C567" i="23"/>
  <c r="F567" i="23"/>
  <c r="E567" i="23"/>
  <c r="D567" i="23"/>
  <c r="F575" i="23"/>
  <c r="E575" i="23"/>
  <c r="D575" i="23"/>
  <c r="C561" i="23"/>
  <c r="C559" i="23"/>
  <c r="F559" i="23"/>
  <c r="E559" i="23"/>
  <c r="D559" i="23"/>
  <c r="F511" i="23"/>
  <c r="E511" i="23"/>
  <c r="D511" i="23"/>
  <c r="F535" i="23"/>
  <c r="E535" i="23"/>
  <c r="D535" i="23"/>
  <c r="C537" i="23"/>
  <c r="C553" i="23"/>
  <c r="C551" i="23"/>
  <c r="F551" i="23"/>
  <c r="E551" i="23"/>
  <c r="D551" i="23"/>
  <c r="C521" i="23"/>
  <c r="F519" i="23"/>
  <c r="E519" i="23"/>
  <c r="D519" i="23"/>
  <c r="C519" i="23"/>
  <c r="C497" i="23"/>
  <c r="C495" i="23"/>
  <c r="F495" i="23"/>
  <c r="E495" i="23"/>
  <c r="D495" i="23"/>
  <c r="C545" i="23"/>
  <c r="C543" i="23"/>
  <c r="F543" i="23"/>
  <c r="E543" i="23"/>
  <c r="D543" i="23"/>
  <c r="C505" i="23"/>
  <c r="C503" i="23"/>
  <c r="F503" i="23"/>
  <c r="E503" i="23"/>
  <c r="D503" i="23"/>
  <c r="C489" i="23"/>
  <c r="C487" i="23"/>
  <c r="F487" i="23"/>
  <c r="F463" i="23"/>
  <c r="E487" i="23"/>
  <c r="D487" i="23"/>
  <c r="C481" i="23"/>
  <c r="C479" i="23"/>
  <c r="F479" i="23"/>
  <c r="E479" i="23"/>
  <c r="D479" i="23"/>
  <c r="C473" i="23"/>
  <c r="C471" i="23"/>
  <c r="F471" i="23"/>
  <c r="E471" i="23"/>
  <c r="D471" i="23"/>
  <c r="C317" i="23"/>
  <c r="F315" i="23"/>
  <c r="E315" i="23"/>
  <c r="D315" i="23"/>
  <c r="C315" i="23"/>
  <c r="C445" i="23"/>
  <c r="C443" i="23"/>
  <c r="F443" i="23"/>
  <c r="E443" i="23"/>
  <c r="D443" i="23"/>
  <c r="C170" i="23"/>
  <c r="C168" i="23"/>
  <c r="F168" i="23"/>
  <c r="E168" i="23"/>
  <c r="D168" i="23"/>
  <c r="C429" i="23"/>
  <c r="C427" i="23"/>
  <c r="F427" i="23"/>
  <c r="E427" i="23"/>
  <c r="D427" i="23"/>
  <c r="C405" i="23"/>
  <c r="C403" i="23"/>
  <c r="F403" i="23"/>
  <c r="E403" i="23"/>
  <c r="D403" i="23"/>
  <c r="C389" i="23"/>
  <c r="C387" i="23"/>
  <c r="F387" i="23"/>
  <c r="E387" i="23"/>
  <c r="D387" i="23"/>
  <c r="D379" i="23"/>
  <c r="D363" i="23"/>
  <c r="C373" i="23"/>
  <c r="C371" i="23"/>
  <c r="F371" i="23"/>
  <c r="E371" i="23"/>
  <c r="E363" i="23"/>
  <c r="D371" i="23"/>
  <c r="C325" i="23"/>
  <c r="C323" i="23"/>
  <c r="F323" i="23"/>
  <c r="E323" i="23"/>
  <c r="D323" i="23"/>
  <c r="C293" i="23"/>
  <c r="C291" i="23"/>
  <c r="F291" i="23"/>
  <c r="E291" i="23"/>
  <c r="D291" i="23"/>
  <c r="F244" i="23"/>
  <c r="E244" i="23"/>
  <c r="D244" i="23"/>
  <c r="D204" i="23"/>
  <c r="C238" i="23"/>
  <c r="C236" i="23"/>
  <c r="F236" i="23"/>
  <c r="E236" i="23"/>
  <c r="D236" i="23"/>
  <c r="C230" i="23"/>
  <c r="C228" i="23"/>
  <c r="F228" i="23"/>
  <c r="E228" i="23"/>
  <c r="E204" i="23"/>
  <c r="D228" i="23"/>
  <c r="C222" i="23"/>
  <c r="F220" i="23"/>
  <c r="E220" i="23"/>
  <c r="D220" i="23"/>
  <c r="C397" i="23"/>
  <c r="C395" i="23"/>
  <c r="F395" i="23"/>
  <c r="E395" i="23"/>
  <c r="D395" i="23"/>
  <c r="C333" i="23"/>
  <c r="C331" i="23"/>
  <c r="F331" i="23"/>
  <c r="E331" i="23"/>
  <c r="D331" i="23"/>
  <c r="C285" i="23"/>
  <c r="C283" i="23"/>
  <c r="F283" i="23"/>
  <c r="E283" i="23"/>
  <c r="D283" i="23"/>
  <c r="F184" i="23"/>
  <c r="E184" i="23"/>
  <c r="D184" i="23"/>
  <c r="C162" i="23"/>
  <c r="C160" i="23"/>
  <c r="F160" i="23"/>
  <c r="E160" i="23"/>
  <c r="D160" i="23"/>
  <c r="C146" i="23"/>
  <c r="C144" i="23"/>
  <c r="F144" i="23"/>
  <c r="E144" i="23"/>
  <c r="D144" i="23"/>
  <c r="D152" i="23"/>
  <c r="E152" i="23"/>
  <c r="F152" i="23"/>
  <c r="C154" i="23"/>
  <c r="C152" i="23"/>
  <c r="F80" i="23"/>
  <c r="E80" i="23"/>
  <c r="D80" i="23"/>
  <c r="F64" i="23"/>
  <c r="E64" i="23"/>
  <c r="D64" i="23"/>
  <c r="E686" i="23"/>
  <c r="F686" i="23"/>
  <c r="C688" i="23"/>
  <c r="C686" i="23"/>
  <c r="C680" i="23"/>
  <c r="C678" i="23"/>
  <c r="E678" i="23"/>
  <c r="F678" i="23"/>
  <c r="C672" i="23"/>
  <c r="E670" i="23"/>
  <c r="F670" i="23"/>
  <c r="E662" i="23"/>
  <c r="F662" i="23"/>
  <c r="F654" i="23"/>
  <c r="D662" i="23"/>
  <c r="C625" i="23"/>
  <c r="C623" i="23"/>
  <c r="E623" i="23"/>
  <c r="F623" i="23"/>
  <c r="C617" i="23"/>
  <c r="C615" i="23"/>
  <c r="E615" i="23"/>
  <c r="E591" i="23"/>
  <c r="F615" i="23"/>
  <c r="E607" i="23"/>
  <c r="F607" i="23"/>
  <c r="C609" i="23"/>
  <c r="C607" i="23"/>
  <c r="C601" i="23"/>
  <c r="C599" i="23"/>
  <c r="E599" i="23"/>
  <c r="F599" i="23"/>
  <c r="C437" i="23"/>
  <c r="C435" i="23"/>
  <c r="E435" i="23"/>
  <c r="F435" i="23"/>
  <c r="C357" i="23"/>
  <c r="C355" i="23"/>
  <c r="F355" i="23"/>
  <c r="E355" i="23"/>
  <c r="D355" i="23"/>
  <c r="C349" i="23"/>
  <c r="C347" i="23"/>
  <c r="E347" i="23"/>
  <c r="F347" i="23"/>
  <c r="C341" i="23"/>
  <c r="C339" i="23"/>
  <c r="E339" i="23"/>
  <c r="F339" i="23"/>
  <c r="C309" i="23"/>
  <c r="E307" i="23"/>
  <c r="E299" i="23"/>
  <c r="F307" i="23"/>
  <c r="E212" i="23"/>
  <c r="F212" i="23"/>
  <c r="C214" i="23"/>
  <c r="C212" i="23"/>
  <c r="C178" i="23"/>
  <c r="F176" i="23"/>
  <c r="E176" i="23"/>
  <c r="D176" i="23"/>
  <c r="C176" i="23"/>
  <c r="E128" i="23"/>
  <c r="F128" i="23"/>
  <c r="C122" i="23"/>
  <c r="C120" i="23"/>
  <c r="E120" i="23"/>
  <c r="F120" i="23"/>
  <c r="F96" i="23"/>
  <c r="E112" i="23"/>
  <c r="F112" i="23"/>
  <c r="E104" i="23"/>
  <c r="E96" i="23"/>
  <c r="F104" i="23"/>
  <c r="C106" i="23"/>
  <c r="E88" i="23"/>
  <c r="F88" i="23"/>
  <c r="E56" i="23"/>
  <c r="F56" i="23"/>
  <c r="E48" i="23"/>
  <c r="F48" i="23"/>
  <c r="E40" i="23"/>
  <c r="F40" i="23"/>
  <c r="E32" i="23"/>
  <c r="F32" i="23"/>
  <c r="D307" i="23"/>
  <c r="D299" i="23"/>
  <c r="D623" i="23"/>
  <c r="D599" i="23"/>
  <c r="D607" i="23"/>
  <c r="D615" i="23"/>
  <c r="D212" i="23"/>
  <c r="D347" i="23"/>
  <c r="D339" i="23"/>
  <c r="D32" i="23"/>
  <c r="D104" i="23"/>
  <c r="D96" i="23"/>
  <c r="D16" i="23"/>
  <c r="D9" i="23"/>
  <c r="D112" i="23"/>
  <c r="D40" i="23"/>
  <c r="D48" i="23"/>
  <c r="D56" i="23"/>
  <c r="D88" i="23"/>
  <c r="D120" i="23"/>
  <c r="D128" i="23"/>
  <c r="D435" i="23"/>
  <c r="D678" i="23"/>
  <c r="D686" i="23"/>
  <c r="D670" i="23"/>
  <c r="E457" i="23"/>
  <c r="F701" i="23"/>
  <c r="F719" i="23"/>
  <c r="H719" i="23"/>
  <c r="D718" i="23"/>
  <c r="D654" i="23"/>
  <c r="C104" i="23"/>
  <c r="C307" i="23"/>
  <c r="C299" i="23"/>
  <c r="C670" i="23"/>
  <c r="C220" i="23"/>
  <c r="C411" i="23"/>
  <c r="C98" i="23"/>
  <c r="C18" i="23"/>
  <c r="C11" i="23"/>
  <c r="C718" i="23"/>
  <c r="F204" i="23"/>
  <c r="F363" i="23"/>
  <c r="E198" i="23"/>
  <c r="E11" i="23"/>
  <c r="F706" i="23"/>
  <c r="H706" i="23"/>
  <c r="M197" i="23"/>
  <c r="M11" i="23"/>
  <c r="M196" i="23"/>
  <c r="M10" i="23"/>
  <c r="N454" i="23"/>
  <c r="N9" i="23"/>
  <c r="C654" i="23"/>
  <c r="C719" i="23"/>
  <c r="D591" i="23"/>
  <c r="E24" i="23"/>
  <c r="E16" i="23"/>
  <c r="F299" i="23"/>
  <c r="C591" i="23"/>
  <c r="F591" i="23"/>
  <c r="E654" i="23"/>
  <c r="E455" i="23"/>
  <c r="E463" i="23"/>
  <c r="F198" i="23"/>
  <c r="F11" i="23"/>
  <c r="L197" i="23"/>
  <c r="M454" i="23"/>
  <c r="N16" i="23"/>
  <c r="N11" i="23"/>
  <c r="F455" i="23"/>
  <c r="M9" i="23"/>
  <c r="E196" i="23"/>
  <c r="F196" i="23"/>
  <c r="H700" i="23"/>
  <c r="C656" i="23"/>
  <c r="C593" i="23"/>
  <c r="D24" i="23"/>
  <c r="C24" i="23"/>
  <c r="C365" i="23"/>
  <c r="F24" i="23"/>
  <c r="F16" i="23"/>
  <c r="F9" i="23"/>
  <c r="F699" i="23"/>
  <c r="C26" i="23"/>
  <c r="E9" i="23"/>
  <c r="H699" i="23"/>
  <c r="F718" i="23"/>
  <c r="H718" i="23"/>
  <c r="C301" i="23"/>
  <c r="C535" i="23"/>
  <c r="C463" i="23"/>
  <c r="C455" i="23"/>
  <c r="C465" i="23"/>
  <c r="C457" i="23"/>
  <c r="F702" i="23"/>
  <c r="D196" i="23"/>
  <c r="C196" i="23"/>
  <c r="C206" i="23"/>
  <c r="C198" i="23"/>
  <c r="C96" i="23"/>
  <c r="C16" i="23"/>
  <c r="C9" i="23"/>
  <c r="F705" i="23"/>
  <c r="H705" i="23"/>
  <c r="F717" i="23"/>
  <c r="H717" i="23"/>
</calcChain>
</file>

<file path=xl/comments1.xml><?xml version="1.0" encoding="utf-8"?>
<comments xmlns="http://schemas.openxmlformats.org/spreadsheetml/2006/main">
  <authors>
    <author>Волкова Наталья Алексеевна</author>
  </authors>
  <commentList>
    <comment ref="D246" authorId="0" shapeId="0">
      <text>
        <r>
          <rPr>
            <b/>
            <sz val="9"/>
            <color indexed="81"/>
            <rFont val="Tahoma"/>
            <family val="2"/>
            <charset val="204"/>
          </rPr>
          <t>Волкова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по письму21.04/5552 19.06.
</t>
        </r>
      </text>
    </comment>
    <comment ref="D309" authorId="0" shapeId="0">
      <text>
        <r>
          <rPr>
            <b/>
            <sz val="9"/>
            <color indexed="81"/>
            <rFont val="Tahoma"/>
            <family val="2"/>
            <charset val="204"/>
          </rPr>
          <t>Волкова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+50 из п. 2.2.4. Денисюк</t>
        </r>
      </text>
    </comment>
    <comment ref="D333" authorId="0" shapeId="0">
      <text>
        <r>
          <rPr>
            <b/>
            <sz val="9"/>
            <color indexed="81"/>
            <rFont val="Tahoma"/>
            <family val="2"/>
            <charset val="204"/>
          </rPr>
          <t>Волкова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-50,0 тр ушло в п. 2.2.1-Денисюк
+621,01 руб. из п. 2.2.5 Аненко</t>
        </r>
      </text>
    </comment>
    <comment ref="D341" authorId="0" shapeId="0">
      <text>
        <r>
          <rPr>
            <b/>
            <sz val="9"/>
            <color indexed="81"/>
            <rFont val="Tahoma"/>
            <family val="2"/>
            <charset val="204"/>
          </rPr>
          <t>Волкова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-621,01 руб ушло в п. 2.2.4 Аненко
</t>
        </r>
      </text>
    </comment>
    <comment ref="D537" authorId="0" shapeId="0">
      <text>
        <r>
          <rPr>
            <b/>
            <sz val="9"/>
            <color indexed="81"/>
            <rFont val="Tahoma"/>
            <family val="2"/>
            <charset val="204"/>
          </rPr>
          <t>Волкова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+36,93 т.р. Быстринский из 3.1.9.</t>
        </r>
      </text>
    </comment>
    <comment ref="D585" authorId="0" shapeId="0">
      <text>
        <r>
          <rPr>
            <b/>
            <sz val="9"/>
            <color indexed="81"/>
            <rFont val="Tahoma"/>
            <family val="2"/>
            <charset val="204"/>
          </rPr>
          <t>Волкова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-36,93 т.р. В п. 3.1.5. Быстринский
</t>
        </r>
      </text>
    </comment>
  </commentList>
</comments>
</file>

<file path=xl/sharedStrings.xml><?xml version="1.0" encoding="utf-8"?>
<sst xmlns="http://schemas.openxmlformats.org/spreadsheetml/2006/main" count="1175" uniqueCount="291">
  <si>
    <t>краевой бюджет</t>
  </si>
  <si>
    <t>местные бюджеты</t>
  </si>
  <si>
    <t>государственные внебюджетные фонды</t>
  </si>
  <si>
    <t>Наименование основного мероприятия, КВЦП,   контрольного события программы</t>
  </si>
  <si>
    <t>Всего:</t>
  </si>
  <si>
    <t>Министерство социального развития и труда Камчатского края</t>
  </si>
  <si>
    <t>№</t>
  </si>
  <si>
    <t>федеральный бюджет</t>
  </si>
  <si>
    <t>Министерство здравоохранения Камчатского края</t>
  </si>
  <si>
    <t>Всего по Программе</t>
  </si>
  <si>
    <t>Увеличение доли детей-инвалидов, получивших реабилитационные услуги</t>
  </si>
  <si>
    <t>Министерство культуры Камчатского края</t>
  </si>
  <si>
    <t>Министерство социального развития и труда  Камчатского края</t>
  </si>
  <si>
    <t>Увеличение доли семей с детьми -инвалидами получивших услуги в учреждениях</t>
  </si>
  <si>
    <t>Увеличение числа подростков, повысивших уровень правовой информированности с помощью предусмотренных профилактических мероприятий и мероприятий информационного характера</t>
  </si>
  <si>
    <t>Сокращение численности родителей, лишенных родительских прав</t>
  </si>
  <si>
    <t>Сокращение размеров социального сиротства, улучшение психологического здоровья детей, оставшихся без попечения родителей</t>
  </si>
  <si>
    <t>Изготовление памятного набора "Родившемуся в Камчатском крае"</t>
  </si>
  <si>
    <t>Агентство записи актов гражданского состояния Камчатского края</t>
  </si>
  <si>
    <t>Министерство здравоохранения  Камчатского края</t>
  </si>
  <si>
    <t>Ожидаемый результат реализации мероприятия</t>
  </si>
  <si>
    <t>1.</t>
  </si>
  <si>
    <t>1.1.1</t>
  </si>
  <si>
    <t>1.1.2</t>
  </si>
  <si>
    <t>1.1.3.</t>
  </si>
  <si>
    <t>1.2.</t>
  </si>
  <si>
    <t>2</t>
  </si>
  <si>
    <t>2.1.</t>
  </si>
  <si>
    <t>2.3.2.</t>
  </si>
  <si>
    <t>3</t>
  </si>
  <si>
    <t>3.1.</t>
  </si>
  <si>
    <t>3.1.2.</t>
  </si>
  <si>
    <t>3.1.3.</t>
  </si>
  <si>
    <t>3.1.4.</t>
  </si>
  <si>
    <t>3.2.</t>
  </si>
  <si>
    <t>3.3.</t>
  </si>
  <si>
    <t>создание предпосылок для изменения смысла жизни, жизненной позиции, пропаганда здорового образа жизни, профилактика употребления психоактивных веществ</t>
  </si>
  <si>
    <t xml:space="preserve">повышение профессиональной компетенции специалистов, занимающихся профилактикой безнадзорности </t>
  </si>
  <si>
    <t>повышение профессионального уровня специалистов, обучение специалистов новым технологиям, профилактика синдрома профессионального выгорания</t>
  </si>
  <si>
    <t>Организация и проведение социально-значимых мероприятий в поддержку семьи, материнства и детства</t>
  </si>
  <si>
    <t>ВСЕГО</t>
  </si>
  <si>
    <t>Создание цикла теле и радиопередач по проблемам детской инвалидности, изготовление информационных материалов</t>
  </si>
  <si>
    <t>прочие внебюджетные источники</t>
  </si>
  <si>
    <t>внебюджетные фонды</t>
  </si>
  <si>
    <t>1.1.</t>
  </si>
  <si>
    <t>Срок начала                реализации</t>
  </si>
  <si>
    <t xml:space="preserve"> внебюджетные фонды</t>
  </si>
  <si>
    <t>небюджетные фонды</t>
  </si>
  <si>
    <t>2.2.</t>
  </si>
  <si>
    <t>Семья и дети</t>
  </si>
  <si>
    <t>Организация мероприятий по формированию ответственного родительства</t>
  </si>
  <si>
    <t>1.2.3.</t>
  </si>
  <si>
    <t>1.2.4.</t>
  </si>
  <si>
    <t>1.2.5.</t>
  </si>
  <si>
    <t>1.2.6.</t>
  </si>
  <si>
    <t>1.2.7.</t>
  </si>
  <si>
    <t>1.2.8.</t>
  </si>
  <si>
    <t>2.2.2.</t>
  </si>
  <si>
    <t>2.3.</t>
  </si>
  <si>
    <t>3.3.1.</t>
  </si>
  <si>
    <t>КОНТРОЛЬНЫЕ СОБЫТИЯ подпрограммы 2:</t>
  </si>
  <si>
    <t xml:space="preserve">КОНТРОЛЬНЫЕ СОБЫТИЯ подпрограммы 3 </t>
  </si>
  <si>
    <t>КОНТРОЛЬНЫЕ СОБЫТИЯ подпрограммы 1:</t>
  </si>
  <si>
    <t>1.3.</t>
  </si>
  <si>
    <t>Укрепление семейных традиций, формирование здоровых полноценных семей</t>
  </si>
  <si>
    <t>Повышение роли материнства, укрепление семейных традиций</t>
  </si>
  <si>
    <t>Создание условий для организации досуга для детей</t>
  </si>
  <si>
    <t>Организация комплексной помощи по абилитации и реабилитации детей-инвалидов и детей с ограниченными возможностями здоровья</t>
  </si>
  <si>
    <t>Увеличение доли детей-инвалидов, получивших реабилитационные услуги, укрепление здоровья детей</t>
  </si>
  <si>
    <t>Развитие деятельности не менее 2-х специализированных служб сопровождения семьи и ребенка</t>
  </si>
  <si>
    <t>Увеличение количества семей с детьми-инвалидами, участвующих в программах семейного  интегрированного отдыха и оздоровления, образование новых социальных связей</t>
  </si>
  <si>
    <t>Экстренное оказание помощи, Сокращение численности несовершеннолетних, потерпевших от преступных посягательств. Расширение доступа услуг</t>
  </si>
  <si>
    <t>Обеспечение доступа семей, пострадавших от насилия к социальным профессиональным услугам и повышение их качества</t>
  </si>
  <si>
    <t>формирование у детей стремления к здоровому образу жизни</t>
  </si>
  <si>
    <t>объемы средств по годам на реализацию мероприятий</t>
  </si>
  <si>
    <t>Минобр-813 - 2018 год</t>
  </si>
  <si>
    <t>Минобр-813 - 2019 год</t>
  </si>
  <si>
    <t xml:space="preserve">Минздрав-814 - на 2018 год </t>
  </si>
  <si>
    <t xml:space="preserve">Минздрав-814 - на 2019 год </t>
  </si>
  <si>
    <t>Минсоц-815 на 2018 год</t>
  </si>
  <si>
    <t>Минсоц-815 на 2019 год</t>
  </si>
  <si>
    <t xml:space="preserve">Минкульт-816 на 2018 год </t>
  </si>
  <si>
    <t xml:space="preserve">Минкульт-816 на 2019 год </t>
  </si>
  <si>
    <t>ЗАГС-825 на 2018 год</t>
  </si>
  <si>
    <t>ЗАГС-825 на 2019 год</t>
  </si>
  <si>
    <t>Минспорт-847 на 2018 год</t>
  </si>
  <si>
    <t>Минспорт-847 на 2019 год</t>
  </si>
  <si>
    <t xml:space="preserve">ВСЕГО на 2018 год </t>
  </si>
  <si>
    <t xml:space="preserve">ВСЕГО на 2019 год </t>
  </si>
  <si>
    <t>Ответственный исполнитель (ИОГВ/Ф.И.О.)</t>
  </si>
  <si>
    <t>1.1.6.</t>
  </si>
  <si>
    <t>1.2.9.</t>
  </si>
  <si>
    <t xml:space="preserve"> увеличение числа детей, получивших реабилитационные услуги</t>
  </si>
  <si>
    <t>3.2.1.</t>
  </si>
  <si>
    <t>3.2.3.</t>
  </si>
  <si>
    <t>3.2.5.</t>
  </si>
  <si>
    <t>3.2.6.</t>
  </si>
  <si>
    <t>Детальный план-график реализации государственной программы "СЕМЬЯ И ДЕТИ КАМЧАТКИ"</t>
  </si>
  <si>
    <t>Организация комплексной реабилитации детей-инвалидов в реабилитационных центрах, цен-трах и отделениях восстановительной медицины, санаторных учреждениях, функционирующих на территории Российской Федерации путем компенсация расходов, связанных с реабилитацией</t>
  </si>
  <si>
    <t xml:space="preserve">на 2018-2020 годы </t>
  </si>
  <si>
    <t>1.2.1.</t>
  </si>
  <si>
    <t>1.2.2.</t>
  </si>
  <si>
    <t>1.1.4.</t>
  </si>
  <si>
    <t>1.1.5.</t>
  </si>
  <si>
    <t>Подпрограмма 1                                                          "СЕМЬЯ"</t>
  </si>
  <si>
    <t>Подпрограмма 2                                                  "ОСОБЫЙ РЕБЕНОК"</t>
  </si>
  <si>
    <t>2.1.1.</t>
  </si>
  <si>
    <t>2.1.2</t>
  </si>
  <si>
    <t xml:space="preserve">2.1.3. </t>
  </si>
  <si>
    <t>2.1.5.</t>
  </si>
  <si>
    <t>2.1.6.</t>
  </si>
  <si>
    <t>2.1.7.</t>
  </si>
  <si>
    <t xml:space="preserve">2.2. </t>
  </si>
  <si>
    <t>2.1.8.</t>
  </si>
  <si>
    <t>Организация и проведение социально-средовой реабилитации детей с особенностями развития</t>
  </si>
  <si>
    <t>2.2.1</t>
  </si>
  <si>
    <t>2.2.3.</t>
  </si>
  <si>
    <t xml:space="preserve">2.2.5. </t>
  </si>
  <si>
    <t>2.2.6.</t>
  </si>
  <si>
    <t>2.2.7.</t>
  </si>
  <si>
    <t>2.3.1.</t>
  </si>
  <si>
    <t>Организация обучения и повышения квалификации специалистов по работе с детьми с нарушениями в развитии</t>
  </si>
  <si>
    <t>Создание условий для получения первичных навыков работы на компьютере, предпрофессиональная подготовка</t>
  </si>
  <si>
    <t>Создание и сопровождение информационно-консультативных веб-ресурсов для  распространения информации и обмена опытом среди семей и специалистов, работающих в сфере поддержки семей и детей.</t>
  </si>
  <si>
    <t>2.3.4.</t>
  </si>
  <si>
    <t>2.3.5.</t>
  </si>
  <si>
    <t>Оказание содействия культурно-познавательному общению детей-инвалидов со сверстниками, повышение самооценки, полноценной интеграции в общество</t>
  </si>
  <si>
    <t>Создание и обеспечение работы клубов и кружков для детей с особыми потребностями и членов их семей, клубов взаимопомощи.</t>
  </si>
  <si>
    <t>3.1.1.</t>
  </si>
  <si>
    <t>Обеспечение работы службы профилактики социального сиротства и содействия семейному устройству детей-сирот и организационно-методическая  поддержка деятельности службы</t>
  </si>
  <si>
    <t>Проведение круглых столов, конференций, семинаров по вопросам профилактики семейного неблагополучия, детской безнадзорности, суицидального поведения и обмену опытом по внедрению технологий профилактической работы</t>
  </si>
  <si>
    <t>3.1.5.</t>
  </si>
  <si>
    <t>3.1.6.</t>
  </si>
  <si>
    <t>3.1.7.</t>
  </si>
  <si>
    <t>3.1.8.</t>
  </si>
  <si>
    <t>3.1.9.</t>
  </si>
  <si>
    <t xml:space="preserve">Повышение квалификации специалистов учреждений образовательной сферы и организаций социального обслуживания  по вопросам профилактики преступности и правонарушений несовершеннолетних, семейного неблагополучия, жестокого обращения с детьми  </t>
  </si>
  <si>
    <t xml:space="preserve">Создание и укрепление  службы участковых специалистов по социальной работе </t>
  </si>
  <si>
    <t>Организация работы семейных мастерских, творческих клубных объединений семей, создание условий для проведения совместного досуга, социально-трудовой, социально-культурной реабилитации (приобретение оборудования, в том числе детского игрового, мебели, оргтехники, расходных материалов и др.)</t>
  </si>
  <si>
    <t xml:space="preserve">Обеспечение работы кризисной службы для женщин с детьми, оказавшихся в трудной жизненной ситуации </t>
  </si>
  <si>
    <t>3.2.2.</t>
  </si>
  <si>
    <t>3.2.4.</t>
  </si>
  <si>
    <t>3.3.2.</t>
  </si>
  <si>
    <t>3.3.3.</t>
  </si>
  <si>
    <t xml:space="preserve">Экстренное оказание психологической помощи Улучшение психологического состояния у детей, </t>
  </si>
  <si>
    <t>Улучшение психологического состояния женщин и детей, попавших в трудную жизненную ситуацию</t>
  </si>
  <si>
    <t>Раннее выявление нарушений развития у ребенка и организация своевременной помощи семье развитие системы комплексных услуг</t>
  </si>
  <si>
    <t xml:space="preserve">Создание условий для проведения совместного досуга </t>
  </si>
  <si>
    <t>социальная поддержка семей с детьми</t>
  </si>
  <si>
    <t>укрепление семейных традиций, формирование полноценных семей</t>
  </si>
  <si>
    <t>2018</t>
  </si>
  <si>
    <t>2020</t>
  </si>
  <si>
    <t xml:space="preserve">Министерство социального развития и труда Камчатского края        </t>
  </si>
  <si>
    <t>1.2.10</t>
  </si>
  <si>
    <t>Повышение уровня квалификации специалистов, работающих с семьями и детьми</t>
  </si>
  <si>
    <t xml:space="preserve">Развитие системы ранней помощи детям, имеющим нарушения в развитии или с риском проявления таких нарушений </t>
  </si>
  <si>
    <t>Развитие медицинской реабилитации детей с нарушениями в развитии  на базе гос. учреждений здравоохранения Камчатского края (в том числе приобретение, изготовление, доставка, установка и монтаж оборудования, выполнение ремонтных работ по подготовке помещений)</t>
  </si>
  <si>
    <t xml:space="preserve">Создание и укрепление служб социального сопровождения семей с детьми, имеющими нарушения в развитии </t>
  </si>
  <si>
    <t>Выпуск краевого сборника литературных и художественных произведений детей с нарушениями в развитии "Волшебное перо"</t>
  </si>
  <si>
    <t>Приобретение реабилитационного оборудования и средств трудовой реабилитации для детьми с нарушениями в развитии</t>
  </si>
  <si>
    <t>Приобретение развивающих игр и пособий для развития творческих способностей детей  с нарушениями в развитии</t>
  </si>
  <si>
    <t>Минобр-813 - 2020 год</t>
  </si>
  <si>
    <t xml:space="preserve">Минздрав-814 - на 2020 год </t>
  </si>
  <si>
    <t>Минсоц-815 на 2020 год</t>
  </si>
  <si>
    <t xml:space="preserve">Минкульт-816 на 2020 год </t>
  </si>
  <si>
    <t>ЗАГС-825 на 2020 год</t>
  </si>
  <si>
    <t>Минспорт-847 на 2020 год</t>
  </si>
  <si>
    <t xml:space="preserve">ВСЕГО на 2020 год </t>
  </si>
  <si>
    <t>Особый ребенок</t>
  </si>
  <si>
    <t>Профилактика</t>
  </si>
  <si>
    <t>Предоставление оздоровительных услуг семьям с детьми, находящимся в трудной жизненной ситуации</t>
  </si>
  <si>
    <t>Подпрограмма 3                                                                                        "ПРОФИЛАКТИКА И ПРЕОДОЛЕНИЕ СЕМЕЙНОГО И ДЕТСКОГО НЕБЛАГОПОЛУЧИЯ"</t>
  </si>
  <si>
    <t>Организация работы по проведению цикла бесед по правовому воспитанию несовершеннолетних, издание и распространение информационных материалов по правовому просвещению</t>
  </si>
  <si>
    <t>Открытие и обеспечение работы отделений правовой помощи и социального сопровождения несовершеннолетних, находящихся в конфликте с законом, в том числе досудебное и судебное сопровождение</t>
  </si>
  <si>
    <t>2.2.4.</t>
  </si>
  <si>
    <t xml:space="preserve">2.3.3. </t>
  </si>
  <si>
    <t>2.3.6.</t>
  </si>
  <si>
    <t>2.3.7.</t>
  </si>
  <si>
    <t>Организация и проведение конференций, семинаров-совещаний, мастер-классов, круглых столов, мультимедийных презентаций по проблемам реабилитации детей с ОВЗ и социальной адаптации их семей. Участие в межрегиональных семинарах и конференциях по проблемам инвалидности</t>
  </si>
  <si>
    <t>Проведение ежегодного мониторинга потребности семей, имеющих в своем составе детей с ограниченными возможностями и детей-инвалидов в предоставлении услуг в сфере социальной защиты, здравоохранения, образования и занятости</t>
  </si>
  <si>
    <t>Предоставление единовременных выплат при рождении детей в малообеспеченных семьях, проживающих в Корякском округе и Алеутском районе</t>
  </si>
  <si>
    <t>Приобретение, доставка и установка игровых комплексов ("малых игровых форм") и уличных тренажеров для организаций социального обслуживания граждан в Камчатском крае</t>
  </si>
  <si>
    <t>Приобретение реабилитационного и игрового оборудования, компьютерной техники  для организаций социального обслуживания для проведения социальной и трудовой реабилитации, организации досуга семей и детей</t>
  </si>
  <si>
    <t>Изготовление информационных сборников о мерах социальной поддержки семей и детей, о деятельности учреждений и организаций, работающих с семьями и детьми, справочника "Семейный путеводитель"</t>
  </si>
  <si>
    <t xml:space="preserve">2.1.4. </t>
  </si>
  <si>
    <t>Организация санаторно-курортного лечения и медицинской реабилитации детей-инвалидов, проживающим в детских домах-интернатах для детей-инвалидов, в том числе для умственно-отсталых детей,  совместно с сопровождающими в условиях  санаторных организаций, расположенных в Камчатском крае</t>
  </si>
  <si>
    <t>2.1.9.</t>
  </si>
  <si>
    <t>Создание и оснащение пунктов проката реабилитационного и специального игрового оборудования для детей с особыми потребностями</t>
  </si>
  <si>
    <t>всего</t>
  </si>
  <si>
    <t>утверждено</t>
  </si>
  <si>
    <t>Министерство спорта Камчатского края</t>
  </si>
  <si>
    <t>Министерство образования и молодежной политики Камчатского края</t>
  </si>
  <si>
    <t>Министерство образования и молодежной политики Камчатского края, Министерство социального развития и труда Камчатского края</t>
  </si>
  <si>
    <t>Разработка и внедрение реабилитационной программы "Школа укрепления здоровья" для подростков, проживающих в семьях, находящихся в социально-опасном положении, подростков, состоящих на различного вида учете ( в том числе приобретение, доставка, установка, монтаж спортивного и реабилитационного оборудования и инвентаря, оплата услуг и др.)</t>
  </si>
  <si>
    <t>Ежегодная организация и проведение торжественного вручения медали  "Материнская слава Камчатки", награды "За любовь и верность" камчатским семьям ( в том числе изготовление и доставка нагрудных знаков, удостоверений, грамот, дипломов, оргме-роприятия, памятные подарки, оформление и др.)</t>
  </si>
  <si>
    <t>Проведение краевых форумов, совещаний, фестивалей, направленных на популяризацию семейных ценностей, ответственного родительства</t>
  </si>
  <si>
    <t>Приобретение предметов первой необходимости для ухода за детьми до 3-х лет для пунктов проката "Малыш" на базе организаций социального обслуживания</t>
  </si>
  <si>
    <t>Заключен договор на размещение социальной рекламы и информационных материалов по вопросам пропаганды семейных ценностей и ответственного родительства в средствах массовой информации Камчатского края (п. 1.1.6)</t>
  </si>
  <si>
    <t>Проведен краевой конкурс «Семья Камчатки» с участием не менее 70 семей  (п. 1.1.2.)</t>
  </si>
  <si>
    <t>Обеспечено предоставление социальных услуг в полном объеме пунктами проката предметов ухода за детьми до 3-х лет «Малыш» на базе 7-ти организаций социального обслуживания граждан в Камчатском крае (1.2.1.)</t>
  </si>
  <si>
    <t>Обучение и повышение квалификации  специалистов, работающих с семьями с детьми</t>
  </si>
  <si>
    <t>Изготовление и размещение социальной рекламы, документальных и обучающих фильмов, информационных материалов по вопросам пропаганды семейных ценностей и ответственного родительства, тиражирование сборника "Лучшие семьи Камчатки"</t>
  </si>
  <si>
    <t>Распространение информации о позитивном родительстве, распространение опыта ответственного воспитания</t>
  </si>
  <si>
    <t>Предоставление реабилитационных услуг семьям с особыми детьми, внедрение современных методик реабилитации, обеспечение их применения (лекотеки, дататеки, группы дневного пребывания, канистерапия, ипотерапия кинезиотерапия, эрготерапия, галотерапия, арт-терапия, кондуктивная педагогика и др.)</t>
  </si>
  <si>
    <t>Развитие системы реабилитационных услуг для детей-инвалидов в условиях их стационарного проживания (в том числе приобретение, доставка, установка, монтаж реабилитационного оборудования, игрового и спортивного оборудования, оснащение и благоустройство игровых уличных площадок, приобретение и доставка автотранспорта, методик и программ по реабилитации, в том числе обучающих, обучение и повышение квалификации специалистов и др.)</t>
  </si>
  <si>
    <t>Организация оздоровления, отдыха и досуга семей с детьми-инвалидами, детьми с ограниченными возможностями здоровья на территории Камчатского края</t>
  </si>
  <si>
    <t>Обучение детей с нарушениями в развитии  основам компьютерной грамотности (в том числе оплата услуг за обучение,  приобретение расходных материалов для проведения обучения и др.)</t>
  </si>
  <si>
    <t>Проведение мероприятий по профилактике безнадзорности, предупреждению наркологической и алкогольной зависимости, формированию здорового образа жизни</t>
  </si>
  <si>
    <t>Развитие и совершенствование социально-психологической помощи беременным женщинам, роженицам в целях профилактики отказов от новорожденных детей</t>
  </si>
  <si>
    <t>Укрепление службы телефона доверия (экстренной психологической помощи по телефону), в том числе обучение специалистов службы</t>
  </si>
  <si>
    <t>3.2.7.</t>
  </si>
  <si>
    <t xml:space="preserve">Обучение матерей с риском жестокого обращения с детьми навыкам ответственного родительства </t>
  </si>
  <si>
    <t>Организована работа на базе 8-ми организаций социального обслуживания граждан в Камчатском крае по проведению цикла бесед с несовершеннолетними по вопросам правового просвещения (п. 3.1.6.)</t>
  </si>
  <si>
    <t>Обеспечена работа «Школы укрепления здоровья» на базе не менее 6-ти организаций социального обслуживания граждан в Камчатском для 110 подростков(п. 3.1.5.)</t>
  </si>
  <si>
    <t>Организована работа 3-х выездных мобильных бригад в районы Камчатского края с целью предоставления социально-психологических, социально-педагогических, юридических услуг семьям и детям (п. 3.2.4.)</t>
  </si>
  <si>
    <t>Проведены мероприятия по профилактике безнадзорности, предупреждению наркологической и алкогольной зависимости, формированию здорового образа жизни с привлечением не менее 200 подростков (п. 3.1.4.)</t>
  </si>
  <si>
    <t>3.4.</t>
  </si>
  <si>
    <t>март 2018 г.,            1й квартал 2019 г.,  1й квартал 2020 г.</t>
  </si>
  <si>
    <t>июнь 2018 г.,            2й квартал 2019 г.,  2й квартал 2020 г.</t>
  </si>
  <si>
    <t>октябрь 2018 г.,            4й квартал 2019 г.,  4й квартал 2020 г.</t>
  </si>
  <si>
    <t>ноябрь 2018 г.,            4й квартал 2019 г.,  4й квартал 2020 г.</t>
  </si>
  <si>
    <t>поддержка и реабилитации детей, находящихся в конфликте с законом</t>
  </si>
  <si>
    <t xml:space="preserve">Сокращение размеров социального сиротства, численности родителей, лишенных родительских прав, сохранение ребенка в кровной семье. Оказание своевременной помощи семье на ранних стадиях неблагополучия, сокращение социально неблагополучных семей. Привлечение внимания общества к проблемам семейного и детского неблагополучия.       </t>
  </si>
  <si>
    <t>Обучение детей правовой грамотности, воспитание правовой культуры у детей</t>
  </si>
  <si>
    <t>Сокращение числа несовершеннолетних и семей с детьми, оказавшихся в "группе риска". Увеличение числа подростков, повысивших уровень правовой информированности; снижение количества отказов от новорожденных. Повышение уровня межведомственного взаимодействия органов профилактики</t>
  </si>
  <si>
    <t>Обеспечено предоставление в полном объеме социальных услуг клубными объединениями и кружками для детей с особыми потребностями и членов их семей на базе организаций социального обслуживания граждан в Камчатском крае в количестве не менее 8-ми организаций (п. 2.2.1.)</t>
  </si>
  <si>
    <t>Организовано оздоровление, отдых и досуг  70-ти семей с детьми-инвалидами и детьми с ограниченными возможностями здоровья (п. 2.2.5.)</t>
  </si>
  <si>
    <t>июнь 2018 г.,                   2й квартал 2019 г., 2й квартал 2020 г.</t>
  </si>
  <si>
    <t>сентябрь 2018 г.,                   3й квартал 2019 г., 3й квартал 2020 г.</t>
  </si>
  <si>
    <t>декабрь 2018 г.,                   4й квартал 2019 г.,  4й квартал 2020 г.</t>
  </si>
  <si>
    <t>Проведено обучение и повышение квалификации 15 специалистов по работе с детьми с нарушениями развития  (2.3.1.)</t>
  </si>
  <si>
    <t>формирование позитивного и заинтересованного отношения населения к детям с особыми потребностями, привлечение внимания общественности к решению их проблем</t>
  </si>
  <si>
    <t>Увеличение числа квалифицированных специалистов, уполномоченных заниматься вопросами реабилитации. Использование опыта других регионов в работе с детьми-инвалидами</t>
  </si>
  <si>
    <t>использование своевременных и эффективных программ и методик в работе с детьми с нарушениями в развитии</t>
  </si>
  <si>
    <t>Развитие творческого потенциала детей-инвалидов, предоставление возможности в самореализации</t>
  </si>
  <si>
    <t xml:space="preserve">Преодоление изолированности семей с детьми-инвалидами, образование новых социальных связей, социальная интеграция детей-инвалидов в среду здоровых сверстников с помощью социокультурных технологий. Создание условий для образования родителей навыкам ухода за детьми -инвалидами </t>
  </si>
  <si>
    <t xml:space="preserve">Предоставление семьям во временное пользование необходимого реабилитационного оборудования </t>
  </si>
  <si>
    <t>Улучшение качества обслуживания,  предоставляемых услуг</t>
  </si>
  <si>
    <t xml:space="preserve"> Министерство социального развития и труда Камчатского края</t>
  </si>
  <si>
    <t xml:space="preserve">создание системы сопровождения семей с детьми-инвалидами; 
увеличение доли семей с детьми-инвалидами, получивших услуги в организациях соц.сферы;
 привлечение к социокультурным, оздоровительным и досуговым мероприятиям не менее 70% детей-инвалидов и детей с ограни-ченными возможностями здоровья;
организация доступной комплексной помощи по реабилитации и абилитации детей-инвалидов и детей с ограниченными возможностями здоровья в Камчатском крае </t>
  </si>
  <si>
    <t>Министерство образования и молодежной политики, Министерство
социального развития
и труд, Министерство культуры, Министерство спорта Камчатского края; Агентство ЗАГС Камчатского края</t>
  </si>
  <si>
    <t>Сохранение семейных традиций, формирование здоровых полноценных семей в Камчатском крае; повышение родительской компетенции, педагогической культуры родителей, поддержка семейных клубов</t>
  </si>
  <si>
    <t xml:space="preserve">Создание условий для позитивного воспитания детей, совместного досуга, формирования полноценных семей, укрепление семейных традиций, Повышение качества предоставляемых услуг. Повышение уровня профессиональной компетенции специалистов
</t>
  </si>
  <si>
    <t>Обеспечение доступа к социальным услугам, повышение их качества; повышение профессиональной компетенции специалистов, работающих с данной категорией детей</t>
  </si>
  <si>
    <t>1) снижение числа семей, находящихся в соц.опасном положении, количества отказов от новорожденных детей;
2) увеличение числа подростков, повысивших уровень правовой информированности,
3) развитие системы психолого-педагогической поддержки семьи и повышения педагогической компетенции родителей;
4) внедрение эффективных технологий реабилитации соц.неблагополучных семей с детьми;
5) обеспечение доступа семей с детьми к необходимым социальным услугам;  
6) расширение инфраструктуры услуг для семей и детей, повышения их качества и доступности</t>
  </si>
  <si>
    <t>Сокращение числа детей, пострадавших от преступных посягательств; создание системы противодействия жестокому обращению с детьми;  улучшение психологического здоровья пострадавших детей; формирование в обществе нетерпимого отношения к различным проявления насилия по отношению к детям</t>
  </si>
  <si>
    <t>Срок окончания реализации (дата контрольного события)</t>
  </si>
  <si>
    <t xml:space="preserve">1) увеличение организаций и объема услуг, ориентированных на оказание поддержки се-мей с детьми;
2) повышение профилактической направлен-ности и адресности предоставления социальных услуг семьям с детьми;
3) обеспечение активного досуга семей с детьми, увеличение количества семейных клубов по интересам, проведение выставок, конкурсов, состязаний с активным привлечением семей; 
4) рост уровня информированности молодых семей, детей и подростков в области укреп-ления института семьи
</t>
  </si>
  <si>
    <t>Повышение родительской педагогической компетенции, увеличение количества родителей, обученных принципам позитивного родительства</t>
  </si>
  <si>
    <t>Распространение информации среди  граждан о мерах соц.поддержки семе и детей,, о деятельности учреждений для семей и детей</t>
  </si>
  <si>
    <t>Обучение и повышение квалификации специалистов, работающих с семьями с детьми</t>
  </si>
  <si>
    <t>Министерство образования и молодежной политики Камчатского; Министерство здравоохранения Камчатского края; Министерство социального развития и труда Камчатского края</t>
  </si>
  <si>
    <t>Министерство образования и молодежной политики, Министерство здравоохранения, Министерство социального развития и труда Камчатского края</t>
  </si>
  <si>
    <t>Развитие систем взаимоподдержки семей с особыми детьми. Расширение коммуникативного пространства, социальных связей</t>
  </si>
  <si>
    <t>Организация обучения родителей, имеющих детей с особыми потребностями, навыкам абилитации и реабилитации, в том числе с применением технологии видеоконсультирования (Школы для родителей)</t>
  </si>
  <si>
    <t xml:space="preserve">овладение родителями детей с особенностями развития навыков абилитации и реабилитации </t>
  </si>
  <si>
    <t>овладение детьми социального опыта включение из в систему общественных отношений подготовка к самостоятельной жизни в обществе, приобретение ими посильных навыков трудовой деятельности.</t>
  </si>
  <si>
    <t>Проведение специальных социально реабилитационных массовых мероприятий  с участием детей с ограниченными возможностями здоровья (фестивалей, конкурсов, спартакиад, выставок). Обеспечение участия детей с особенностями развития во всероссийских, межрегиональных, международных конкурсах, выставках, фестивалях</t>
  </si>
  <si>
    <t>Повышение профессиональной компетенции специалистов, работающих в особыми детьми, улучшение качества предоставляемых услуг</t>
  </si>
  <si>
    <t>Укрепление материально-технической базы учреждений, предоставляющих услуги детям с особенностями развития в целях улучшения качества предоставления услуг</t>
  </si>
  <si>
    <t>Своевременное выявление потребности в социальных и реабилитационных услугах</t>
  </si>
  <si>
    <t xml:space="preserve">Координация действий субъектов профилактики по профилактике безнадзорности и правонарушений несовершеннолетних  </t>
  </si>
  <si>
    <t xml:space="preserve">Привлечение внимания общества к  социально значимой проблеме детской наркомании, алкоголизма в обществе, необходимости здорового образа жизни </t>
  </si>
  <si>
    <t>Своевременное выявление семей с детьми с риском жестокого обращения на ранних стадиях семейного неблагополучия</t>
  </si>
  <si>
    <t xml:space="preserve">Организация досуговых мероприятий, акций, конкурсов для детей, проживающих в семьях, находящихся в социально-опасном положении, несовершеннолетних, состоящих на различного вида учете, находящихся в трудной жизненной ситуации </t>
  </si>
  <si>
    <t>Проведение организованного досуга детей целевой группы,  развитие способностей детей в благоприятных условиях, создание условий для самовыражения, социальная реабилитация и адаптация; повышение психологического состояния детей</t>
  </si>
  <si>
    <t xml:space="preserve">Реализация программы "Оберег" для социальной реабилитации родителей, страдающих алкогольной зависимостью, несовершеннолетних, употребляющих алкогольные и психотропные вещества </t>
  </si>
  <si>
    <t>Снижение численности семей, родители которых адкоголезависимы, внедрение программы коррекции детско-родительских отношений, нормализация отношений в семьях</t>
  </si>
  <si>
    <t>Укрепление служб психологической помощи (кабинетов психологического здоровья), отделений реабилитации, созданных на базе организаций соц.обслуживания (приобретение реабилитационного и иного оборудования, монтаж, подготовка помещений для установки оборудования, расходных материалов и др.) для работы с пострадавшими детьми, семьями с детьми, попавшими в трудную жизненную ситуацию</t>
  </si>
  <si>
    <t>март 2018 г.,                      1й квартал 2019 г.,   1й квартал 2020 г.</t>
  </si>
  <si>
    <t>май 2018 г.,                      2й квартал 2019 г.,    2й квартал 2020 г.</t>
  </si>
  <si>
    <t>сентябрь 2018 г.,                      3й  квартал 2019 г.,    3й  квартал 2020 г.</t>
  </si>
  <si>
    <t>Внедрение технологии мобильных служб и бригад, программы "Социальный поезд" на базе организаций социального обслуживания граждан в Камчатском крае</t>
  </si>
  <si>
    <t xml:space="preserve">Программно-методическое обеспечение  учреждений  и организаций в Камчатском крае для работы с детьми с нарушениями в развитии (в том числе приобретение периодических изданий по работе с особыми детьми и др.) </t>
  </si>
  <si>
    <t>Проведение в детских учреждениях различной ведомственной принадлежности цикла занятий для детей «Защита от насилия», изготовление и тиражирование информационных материалов</t>
  </si>
  <si>
    <t xml:space="preserve">ОСНОВНОЕ МЕРОПРИЯТИЕ 1.1: "Укрепление социального института семьи, пропаганда положительных семейных традиций и семейных ценностей и ответственного родительства" </t>
  </si>
  <si>
    <t>ОСНОВНОЕ МЕРОПРИЯТИЕ 1.2: "Развитие системы социальных услуг, оказание поддержки семьям с детьми. Ресурсное обеспечение, организационно-методическая поддержка учреждений и организаций, работающих с семьями и детьми"</t>
  </si>
  <si>
    <t>ОСНОВНОЕ МЕРОПРИЯТИЕ 2.1:   "Медицинская и социальная реабилита-ция детей с особыми потребностями, использование новых методов и технологий в реабилитационном процессе"</t>
  </si>
  <si>
    <t>ОСНОВНОЕ МЕРОПРИЯТИЕ 2.2: "Социализация детей с особенностями развития и членов их семей, повышение их адаптивных возможностей. Социокультурная и трудовая реабилитация, профориентация детей с особыми потребностями"</t>
  </si>
  <si>
    <t>ОСНОВНОЕ МЕРОПРИЯТИЕ 2.3: "Ресурсное обеспечение реабилитации и социализации детей с особыми потребностями и членов их семей. Организация и проведение информационно-просветительской кампании, направленной на развитие толерантности в отношении к детям, имеющим нарушения в развитии"</t>
  </si>
  <si>
    <t>ОСНОВНОЕ МЕРОПРИЯТИЕ 3.1:   "Профилактика семейного и детского неблагополучия, суицидального поведения. Организация межведомственного взаимодействия по вопросам  предотвращения и выявления случаев неблагополучия"</t>
  </si>
  <si>
    <t>ОСНОВНОЕ МЕРОПРИЯТИЕ 3.2:  "Выявление, реабилитация и сопровождение семей и детей, находящихся на разных стадиях неблагополучия с применением эффективных технологий и специализированных методик. Расширение спектра социальных услуг детям и семьям, попавшим в трудную жизненную ситуацию"</t>
  </si>
  <si>
    <t>ОСНОВНОЕ МЕРОПРИЯТИЕ 3.3:  "Своевременное оказание помощи детям, подвергшимся различным формам насилия, жестокого обращения, профилактика рисков жестокого обращения с детьми"</t>
  </si>
  <si>
    <t>утвержденной постановлением Правительства Камчатского края от 31.07.2017 № 308-П</t>
  </si>
  <si>
    <r>
      <t>Методическое обеспечение деятельности специ-алистов учреждений образования и организаций социального обслуживания (подготовка, издание и распространение методических и информа-ционных материалов, организация обучения,</t>
    </r>
    <r>
      <rPr>
        <b/>
        <sz val="9"/>
        <color indexed="10"/>
        <rFont val="Times New Roman"/>
        <family val="1"/>
        <charset val="204"/>
      </rPr>
      <t xml:space="preserve"> приобретение периодических изданий  и др.) </t>
    </r>
  </si>
  <si>
    <r>
      <t>Методическое обеспечение деятельности специалистов учреждений образования и организаций социального обслуживания (подготовка, издание и распространение методических и информационных материалов, организация обучения,</t>
    </r>
    <r>
      <rPr>
        <b/>
        <sz val="9"/>
        <color indexed="10"/>
        <rFont val="Times New Roman"/>
        <family val="1"/>
        <charset val="204"/>
      </rPr>
      <t xml:space="preserve"> приобретение периодических изданий  и др.) </t>
    </r>
  </si>
  <si>
    <t>Надомное оказание социально-реабилитационных услуг маломобильным детям-инвалидам и членам их семей (в том числе социокультурная, социально-средовая реабилитация и др.)</t>
  </si>
  <si>
    <r>
      <t>Изготовление и размещение социальной рекламы по вопросам профилактики детской безнадзорности, наркомании и алкоголизма, жестокого обращения с детьми, пропаганды здорового образа жизни (теле- и радиопрог-раммы,</t>
    </r>
    <r>
      <rPr>
        <b/>
        <sz val="9"/>
        <color indexed="10"/>
        <rFont val="Times New Roman"/>
        <family val="1"/>
        <charset val="204"/>
      </rPr>
      <t xml:space="preserve"> статьи в газетах и журналах</t>
    </r>
    <r>
      <rPr>
        <b/>
        <sz val="9"/>
        <rFont val="Times New Roman"/>
        <family val="1"/>
        <charset val="204"/>
      </rPr>
      <t xml:space="preserve">, баннеры, наружная реклама, полиграфическая </t>
    </r>
    <r>
      <rPr>
        <b/>
        <sz val="9"/>
        <color indexed="10"/>
        <rFont val="Times New Roman"/>
        <family val="1"/>
        <charset val="204"/>
      </rPr>
      <t xml:space="preserve">и иная рекламная и печатная </t>
    </r>
    <r>
      <rPr>
        <b/>
        <sz val="9"/>
        <rFont val="Times New Roman"/>
        <family val="1"/>
        <charset val="204"/>
      </rPr>
      <t>продукция)</t>
    </r>
  </si>
  <si>
    <t>(в соответствии с изменениями, утвержденными постановлением Правительства Камчатского края от 16.07.2018 № 299-П)</t>
  </si>
  <si>
    <t>"Приложение к приказу Министерства социального развития и труда Камчатского края от  08.12.2017 № 1357-п</t>
  </si>
  <si>
    <t>Приложение к приказу Министерства социального развития и труда Камчатского края от 26.07.2018 № 857-п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</si>
</sst>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0"/>
    <numFmt numFmtId="177" formatCode="#,##0.00000"/>
    <numFmt numFmtId="178" formatCode="#,##0.000"/>
    <numFmt numFmtId="188" formatCode="0.0"/>
  </numFmts>
  <fonts count="3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i/>
      <sz val="9"/>
      <name val="Times New Roman"/>
      <family val="1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C00000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8"/>
      <color rgb="FF0000FF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9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176" fontId="6" fillId="2" borderId="2" xfId="0" applyNumberFormat="1" applyFont="1" applyFill="1" applyBorder="1" applyAlignment="1">
      <alignment vertical="center" wrapText="1"/>
    </xf>
    <xf numFmtId="176" fontId="6" fillId="2" borderId="3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6" borderId="1" xfId="0" applyNumberFormat="1" applyFont="1" applyFill="1" applyBorder="1" applyAlignment="1">
      <alignment vertical="center" wrapText="1"/>
    </xf>
    <xf numFmtId="176" fontId="3" fillId="7" borderId="1" xfId="0" applyNumberFormat="1" applyFont="1" applyFill="1" applyBorder="1" applyAlignment="1">
      <alignment vertical="center" wrapText="1"/>
    </xf>
    <xf numFmtId="176" fontId="9" fillId="7" borderId="1" xfId="0" applyNumberFormat="1" applyFont="1" applyFill="1" applyBorder="1" applyAlignment="1">
      <alignment vertical="center" wrapText="1"/>
    </xf>
    <xf numFmtId="176" fontId="3" fillId="8" borderId="1" xfId="0" applyNumberFormat="1" applyFont="1" applyFill="1" applyBorder="1" applyAlignment="1">
      <alignment vertical="center" wrapText="1"/>
    </xf>
    <xf numFmtId="176" fontId="3" fillId="9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12" fillId="10" borderId="1" xfId="0" applyNumberFormat="1" applyFont="1" applyFill="1" applyBorder="1" applyAlignment="1">
      <alignment vertical="center" wrapText="1"/>
    </xf>
    <xf numFmtId="49" fontId="9" fillId="7" borderId="1" xfId="0" applyNumberFormat="1" applyFont="1" applyFill="1" applyBorder="1" applyAlignment="1">
      <alignment vertical="center" wrapText="1"/>
    </xf>
    <xf numFmtId="176" fontId="8" fillId="7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76" fontId="3" fillId="11" borderId="1" xfId="0" applyNumberFormat="1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176" fontId="3" fillId="12" borderId="1" xfId="0" applyNumberFormat="1" applyFont="1" applyFill="1" applyBorder="1" applyAlignment="1">
      <alignment vertical="center" wrapText="1"/>
    </xf>
    <xf numFmtId="176" fontId="3" fillId="13" borderId="1" xfId="0" applyNumberFormat="1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176" fontId="1" fillId="8" borderId="1" xfId="0" applyNumberFormat="1" applyFont="1" applyFill="1" applyBorder="1" applyAlignment="1">
      <alignment vertical="center" wrapText="1"/>
    </xf>
    <xf numFmtId="49" fontId="7" fillId="7" borderId="1" xfId="0" applyNumberFormat="1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3" fillId="14" borderId="1" xfId="0" applyNumberFormat="1" applyFont="1" applyFill="1" applyBorder="1" applyAlignment="1">
      <alignment vertical="center" wrapText="1"/>
    </xf>
    <xf numFmtId="176" fontId="8" fillId="8" borderId="1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vertical="center" wrapText="1"/>
    </xf>
    <xf numFmtId="176" fontId="3" fillId="2" borderId="2" xfId="0" applyNumberFormat="1" applyFont="1" applyFill="1" applyBorder="1" applyAlignment="1">
      <alignment vertical="center" wrapText="1"/>
    </xf>
    <xf numFmtId="176" fontId="9" fillId="2" borderId="1" xfId="0" applyNumberFormat="1" applyFont="1" applyFill="1" applyBorder="1" applyAlignment="1">
      <alignment vertical="center" wrapText="1"/>
    </xf>
    <xf numFmtId="49" fontId="15" fillId="9" borderId="6" xfId="0" applyNumberFormat="1" applyFont="1" applyFill="1" applyBorder="1" applyAlignment="1">
      <alignment vertical="center" wrapText="1"/>
    </xf>
    <xf numFmtId="0" fontId="16" fillId="9" borderId="7" xfId="0" applyFont="1" applyFill="1" applyBorder="1" applyAlignment="1">
      <alignment horizontal="right" vertical="center" wrapText="1"/>
    </xf>
    <xf numFmtId="49" fontId="15" fillId="14" borderId="6" xfId="0" applyNumberFormat="1" applyFont="1" applyFill="1" applyBorder="1" applyAlignment="1">
      <alignment vertical="center" wrapText="1"/>
    </xf>
    <xf numFmtId="0" fontId="16" fillId="14" borderId="7" xfId="0" applyFont="1" applyFill="1" applyBorder="1" applyAlignment="1">
      <alignment horizontal="right" vertical="center" wrapText="1"/>
    </xf>
    <xf numFmtId="49" fontId="15" fillId="6" borderId="6" xfId="0" applyNumberFormat="1" applyFont="1" applyFill="1" applyBorder="1" applyAlignment="1">
      <alignment vertical="center" wrapText="1"/>
    </xf>
    <xf numFmtId="0" fontId="16" fillId="6" borderId="7" xfId="0" applyFont="1" applyFill="1" applyBorder="1" applyAlignment="1">
      <alignment horizontal="right" vertical="center" wrapText="1"/>
    </xf>
    <xf numFmtId="49" fontId="15" fillId="12" borderId="6" xfId="0" applyNumberFormat="1" applyFont="1" applyFill="1" applyBorder="1" applyAlignment="1">
      <alignment vertical="center" wrapText="1"/>
    </xf>
    <xf numFmtId="0" fontId="16" fillId="12" borderId="7" xfId="0" applyFont="1" applyFill="1" applyBorder="1" applyAlignment="1">
      <alignment horizontal="right" vertical="center" wrapText="1"/>
    </xf>
    <xf numFmtId="49" fontId="15" fillId="11" borderId="6" xfId="0" applyNumberFormat="1" applyFont="1" applyFill="1" applyBorder="1" applyAlignment="1">
      <alignment vertical="center" wrapText="1"/>
    </xf>
    <xf numFmtId="0" fontId="16" fillId="11" borderId="7" xfId="0" applyFont="1" applyFill="1" applyBorder="1" applyAlignment="1">
      <alignment horizontal="right" vertical="center" wrapText="1"/>
    </xf>
    <xf numFmtId="49" fontId="15" fillId="13" borderId="6" xfId="0" applyNumberFormat="1" applyFont="1" applyFill="1" applyBorder="1" applyAlignment="1">
      <alignment vertical="center" wrapText="1"/>
    </xf>
    <xf numFmtId="0" fontId="16" fillId="13" borderId="7" xfId="0" applyFont="1" applyFill="1" applyBorder="1" applyAlignment="1">
      <alignment horizontal="right" vertical="center" wrapText="1"/>
    </xf>
    <xf numFmtId="49" fontId="15" fillId="0" borderId="6" xfId="0" applyNumberFormat="1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right" vertical="center" wrapText="1"/>
    </xf>
    <xf numFmtId="176" fontId="6" fillId="6" borderId="4" xfId="0" applyNumberFormat="1" applyFont="1" applyFill="1" applyBorder="1" applyAlignment="1">
      <alignment vertical="center" wrapText="1"/>
    </xf>
    <xf numFmtId="176" fontId="6" fillId="6" borderId="2" xfId="0" applyNumberFormat="1" applyFont="1" applyFill="1" applyBorder="1" applyAlignment="1">
      <alignment vertical="center" wrapText="1"/>
    </xf>
    <xf numFmtId="176" fontId="6" fillId="6" borderId="3" xfId="0" applyNumberFormat="1" applyFont="1" applyFill="1" applyBorder="1" applyAlignment="1">
      <alignment vertical="center" wrapText="1"/>
    </xf>
    <xf numFmtId="176" fontId="6" fillId="9" borderId="5" xfId="0" applyNumberFormat="1" applyFont="1" applyFill="1" applyBorder="1" applyAlignment="1">
      <alignment vertical="center" wrapText="1"/>
    </xf>
    <xf numFmtId="177" fontId="2" fillId="9" borderId="1" xfId="0" applyNumberFormat="1" applyFont="1" applyFill="1" applyBorder="1" applyAlignment="1">
      <alignment vertical="center" wrapText="1"/>
    </xf>
    <xf numFmtId="177" fontId="2" fillId="14" borderId="1" xfId="0" applyNumberFormat="1" applyFont="1" applyFill="1" applyBorder="1" applyAlignment="1">
      <alignment vertical="center" wrapText="1"/>
    </xf>
    <xf numFmtId="177" fontId="2" fillId="6" borderId="1" xfId="0" applyNumberFormat="1" applyFont="1" applyFill="1" applyBorder="1" applyAlignment="1">
      <alignment vertical="center" wrapText="1"/>
    </xf>
    <xf numFmtId="177" fontId="2" fillId="12" borderId="1" xfId="0" applyNumberFormat="1" applyFont="1" applyFill="1" applyBorder="1" applyAlignment="1">
      <alignment vertical="center" wrapText="1"/>
    </xf>
    <xf numFmtId="177" fontId="2" fillId="11" borderId="1" xfId="0" applyNumberFormat="1" applyFont="1" applyFill="1" applyBorder="1" applyAlignment="1">
      <alignment vertical="center" wrapText="1"/>
    </xf>
    <xf numFmtId="177" fontId="2" fillId="13" borderId="1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/>
    </xf>
    <xf numFmtId="188" fontId="9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 wrapText="1"/>
    </xf>
    <xf numFmtId="177" fontId="3" fillId="0" borderId="0" xfId="0" applyNumberFormat="1" applyFont="1" applyFill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vertical="center" wrapText="1"/>
    </xf>
    <xf numFmtId="177" fontId="3" fillId="8" borderId="1" xfId="0" applyNumberFormat="1" applyFont="1" applyFill="1" applyBorder="1" applyAlignment="1">
      <alignment vertical="center" wrapText="1"/>
    </xf>
    <xf numFmtId="177" fontId="3" fillId="8" borderId="8" xfId="0" applyNumberFormat="1" applyFont="1" applyFill="1" applyBorder="1" applyAlignment="1">
      <alignment vertical="center" wrapText="1"/>
    </xf>
    <xf numFmtId="177" fontId="12" fillId="10" borderId="1" xfId="0" applyNumberFormat="1" applyFont="1" applyFill="1" applyBorder="1" applyAlignment="1">
      <alignment vertical="center" wrapText="1"/>
    </xf>
    <xf numFmtId="177" fontId="9" fillId="7" borderId="1" xfId="0" applyNumberFormat="1" applyFont="1" applyFill="1" applyBorder="1" applyAlignment="1">
      <alignment vertical="center" wrapText="1"/>
    </xf>
    <xf numFmtId="177" fontId="3" fillId="0" borderId="4" xfId="0" applyNumberFormat="1" applyFont="1" applyFill="1" applyBorder="1" applyAlignment="1">
      <alignment vertical="center" wrapText="1"/>
    </xf>
    <xf numFmtId="177" fontId="3" fillId="0" borderId="8" xfId="0" applyNumberFormat="1" applyFont="1" applyFill="1" applyBorder="1" applyAlignment="1">
      <alignment vertical="center" wrapText="1"/>
    </xf>
    <xf numFmtId="177" fontId="3" fillId="9" borderId="1" xfId="0" applyNumberFormat="1" applyFont="1" applyFill="1" applyBorder="1" applyAlignment="1">
      <alignment vertical="center" wrapText="1"/>
    </xf>
    <xf numFmtId="177" fontId="3" fillId="6" borderId="1" xfId="0" applyNumberFormat="1" applyFont="1" applyFill="1" applyBorder="1" applyAlignment="1">
      <alignment vertical="center" wrapText="1"/>
    </xf>
    <xf numFmtId="177" fontId="3" fillId="7" borderId="1" xfId="0" applyNumberFormat="1" applyFont="1" applyFill="1" applyBorder="1" applyAlignment="1">
      <alignment vertical="center" wrapText="1"/>
    </xf>
    <xf numFmtId="177" fontId="3" fillId="7" borderId="7" xfId="0" applyNumberFormat="1" applyFont="1" applyFill="1" applyBorder="1" applyAlignment="1">
      <alignment vertical="center" wrapText="1"/>
    </xf>
    <xf numFmtId="177" fontId="3" fillId="12" borderId="1" xfId="0" applyNumberFormat="1" applyFont="1" applyFill="1" applyBorder="1" applyAlignment="1">
      <alignment vertical="center" wrapText="1"/>
    </xf>
    <xf numFmtId="177" fontId="3" fillId="13" borderId="1" xfId="0" applyNumberFormat="1" applyFont="1" applyFill="1" applyBorder="1" applyAlignment="1">
      <alignment vertical="center" wrapText="1"/>
    </xf>
    <xf numFmtId="177" fontId="3" fillId="11" borderId="1" xfId="0" applyNumberFormat="1" applyFont="1" applyFill="1" applyBorder="1" applyAlignment="1">
      <alignment vertical="center" wrapText="1"/>
    </xf>
    <xf numFmtId="177" fontId="1" fillId="8" borderId="1" xfId="0" applyNumberFormat="1" applyFont="1" applyFill="1" applyBorder="1" applyAlignment="1">
      <alignment vertical="center" wrapText="1"/>
    </xf>
    <xf numFmtId="177" fontId="1" fillId="8" borderId="8" xfId="0" applyNumberFormat="1" applyFont="1" applyFill="1" applyBorder="1" applyAlignment="1">
      <alignment vertical="center" wrapText="1"/>
    </xf>
    <xf numFmtId="177" fontId="3" fillId="7" borderId="9" xfId="0" applyNumberFormat="1" applyFont="1" applyFill="1" applyBorder="1" applyAlignment="1">
      <alignment vertical="center" wrapText="1"/>
    </xf>
    <xf numFmtId="177" fontId="3" fillId="14" borderId="1" xfId="0" applyNumberFormat="1" applyFont="1" applyFill="1" applyBorder="1" applyAlignment="1">
      <alignment vertical="center" wrapText="1"/>
    </xf>
    <xf numFmtId="177" fontId="3" fillId="0" borderId="3" xfId="0" applyNumberFormat="1" applyFont="1" applyFill="1" applyBorder="1" applyAlignment="1">
      <alignment vertical="center" wrapText="1"/>
    </xf>
    <xf numFmtId="177" fontId="3" fillId="7" borderId="4" xfId="0" applyNumberFormat="1" applyFont="1" applyFill="1" applyBorder="1" applyAlignment="1">
      <alignment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5" fillId="8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vertical="center" wrapText="1"/>
    </xf>
    <xf numFmtId="177" fontId="27" fillId="0" borderId="1" xfId="0" applyNumberFormat="1" applyFont="1" applyFill="1" applyBorder="1" applyAlignment="1">
      <alignment vertical="center" wrapText="1"/>
    </xf>
    <xf numFmtId="177" fontId="27" fillId="0" borderId="7" xfId="0" applyNumberFormat="1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vertical="center" wrapText="1"/>
    </xf>
    <xf numFmtId="176" fontId="26" fillId="0" borderId="1" xfId="0" applyNumberFormat="1" applyFont="1" applyFill="1" applyBorder="1" applyAlignment="1">
      <alignment vertical="center" wrapText="1"/>
    </xf>
    <xf numFmtId="177" fontId="26" fillId="0" borderId="1" xfId="0" applyNumberFormat="1" applyFont="1" applyFill="1" applyBorder="1" applyAlignment="1">
      <alignment vertical="center" wrapText="1"/>
    </xf>
    <xf numFmtId="176" fontId="28" fillId="0" borderId="1" xfId="0" applyNumberFormat="1" applyFont="1" applyFill="1" applyBorder="1" applyAlignment="1">
      <alignment vertical="center" wrapText="1"/>
    </xf>
    <xf numFmtId="176" fontId="28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6" fillId="5" borderId="5" xfId="0" applyNumberFormat="1" applyFont="1" applyFill="1" applyBorder="1" applyAlignment="1">
      <alignment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left" vertical="center" wrapText="1"/>
    </xf>
    <xf numFmtId="176" fontId="6" fillId="6" borderId="4" xfId="0" applyNumberFormat="1" applyFont="1" applyFill="1" applyBorder="1" applyAlignment="1">
      <alignment horizontal="center" vertical="center" wrapText="1"/>
    </xf>
    <xf numFmtId="177" fontId="3" fillId="15" borderId="1" xfId="0" applyNumberFormat="1" applyFont="1" applyFill="1" applyBorder="1" applyAlignment="1">
      <alignment vertical="center" wrapText="1"/>
    </xf>
    <xf numFmtId="176" fontId="3" fillId="15" borderId="1" xfId="0" applyNumberFormat="1" applyFont="1" applyFill="1" applyBorder="1" applyAlignment="1">
      <alignment vertical="center" wrapText="1"/>
    </xf>
    <xf numFmtId="176" fontId="3" fillId="16" borderId="1" xfId="0" applyNumberFormat="1" applyFont="1" applyFill="1" applyBorder="1" applyAlignment="1">
      <alignment vertical="center" wrapText="1"/>
    </xf>
    <xf numFmtId="177" fontId="3" fillId="16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16" borderId="1" xfId="0" applyNumberFormat="1" applyFont="1" applyFill="1" applyBorder="1" applyAlignment="1">
      <alignment horizontal="center" vertical="center" wrapText="1"/>
    </xf>
    <xf numFmtId="176" fontId="8" fillId="16" borderId="1" xfId="0" applyNumberFormat="1" applyFont="1" applyFill="1" applyBorder="1" applyAlignment="1">
      <alignment horizontal="center" vertical="center" wrapText="1"/>
    </xf>
    <xf numFmtId="176" fontId="12" fillId="16" borderId="1" xfId="0" applyNumberFormat="1" applyFont="1" applyFill="1" applyBorder="1" applyAlignment="1">
      <alignment vertical="center" wrapText="1"/>
    </xf>
    <xf numFmtId="177" fontId="12" fillId="16" borderId="1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 wrapText="1"/>
    </xf>
    <xf numFmtId="176" fontId="6" fillId="6" borderId="10" xfId="0" applyNumberFormat="1" applyFont="1" applyFill="1" applyBorder="1" applyAlignment="1">
      <alignment horizontal="center" vertical="center" wrapText="1"/>
    </xf>
    <xf numFmtId="176" fontId="6" fillId="3" borderId="8" xfId="0" applyNumberFormat="1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30" fillId="0" borderId="0" xfId="0" applyFont="1" applyFill="1" applyAlignment="1">
      <alignment vertical="center" wrapText="1"/>
    </xf>
    <xf numFmtId="4" fontId="30" fillId="0" borderId="0" xfId="0" applyNumberFormat="1" applyFont="1" applyFill="1" applyAlignment="1">
      <alignment vertical="center" wrapText="1"/>
    </xf>
    <xf numFmtId="4" fontId="30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 vertical="center"/>
    </xf>
    <xf numFmtId="176" fontId="6" fillId="2" borderId="4" xfId="0" applyNumberFormat="1" applyFont="1" applyFill="1" applyBorder="1" applyAlignment="1">
      <alignment vertical="center" wrapText="1"/>
    </xf>
    <xf numFmtId="176" fontId="6" fillId="6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176" fontId="7" fillId="0" borderId="1" xfId="0" applyNumberFormat="1" applyFont="1" applyFill="1" applyBorder="1" applyAlignment="1">
      <alignment vertical="center" wrapText="1"/>
    </xf>
    <xf numFmtId="176" fontId="9" fillId="6" borderId="1" xfId="0" applyNumberFormat="1" applyFont="1" applyFill="1" applyBorder="1" applyAlignment="1">
      <alignment vertical="center" wrapText="1"/>
    </xf>
    <xf numFmtId="177" fontId="9" fillId="6" borderId="1" xfId="0" applyNumberFormat="1" applyFont="1" applyFill="1" applyBorder="1" applyAlignment="1">
      <alignment vertical="center" wrapText="1"/>
    </xf>
    <xf numFmtId="177" fontId="9" fillId="14" borderId="1" xfId="0" applyNumberFormat="1" applyFont="1" applyFill="1" applyBorder="1" applyAlignment="1">
      <alignment vertical="center" wrapText="1"/>
    </xf>
    <xf numFmtId="176" fontId="9" fillId="15" borderId="1" xfId="0" applyNumberFormat="1" applyFont="1" applyFill="1" applyBorder="1" applyAlignment="1">
      <alignment vertical="center" wrapText="1"/>
    </xf>
    <xf numFmtId="177" fontId="9" fillId="15" borderId="1" xfId="0" applyNumberFormat="1" applyFont="1" applyFill="1" applyBorder="1" applyAlignment="1">
      <alignment vertical="center" wrapText="1"/>
    </xf>
    <xf numFmtId="177" fontId="31" fillId="14" borderId="1" xfId="0" applyNumberFormat="1" applyFont="1" applyFill="1" applyBorder="1" applyAlignment="1">
      <alignment vertical="center" wrapText="1"/>
    </xf>
    <xf numFmtId="176" fontId="31" fillId="14" borderId="1" xfId="0" applyNumberFormat="1" applyFont="1" applyFill="1" applyBorder="1" applyAlignment="1">
      <alignment vertical="center" wrapText="1"/>
    </xf>
    <xf numFmtId="177" fontId="31" fillId="6" borderId="1" xfId="0" applyNumberFormat="1" applyFont="1" applyFill="1" applyBorder="1" applyAlignment="1">
      <alignment vertical="center" wrapText="1"/>
    </xf>
    <xf numFmtId="177" fontId="32" fillId="6" borderId="1" xfId="0" applyNumberFormat="1" applyFont="1" applyFill="1" applyBorder="1" applyAlignment="1">
      <alignment vertical="center" wrapText="1"/>
    </xf>
    <xf numFmtId="176" fontId="31" fillId="7" borderId="1" xfId="0" applyNumberFormat="1" applyFont="1" applyFill="1" applyBorder="1" applyAlignment="1">
      <alignment vertical="center" wrapText="1"/>
    </xf>
    <xf numFmtId="4" fontId="32" fillId="0" borderId="0" xfId="0" applyNumberFormat="1" applyFont="1" applyFill="1" applyAlignment="1">
      <alignment vertical="center" wrapText="1"/>
    </xf>
    <xf numFmtId="4" fontId="32" fillId="0" borderId="0" xfId="0" applyNumberFormat="1" applyFont="1" applyFill="1" applyBorder="1" applyAlignment="1">
      <alignment vertical="center" wrapText="1"/>
    </xf>
    <xf numFmtId="176" fontId="9" fillId="17" borderId="1" xfId="0" applyNumberFormat="1" applyFont="1" applyFill="1" applyBorder="1" applyAlignment="1">
      <alignment vertical="center" wrapText="1"/>
    </xf>
    <xf numFmtId="176" fontId="6" fillId="6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176" fontId="6" fillId="6" borderId="4" xfId="0" applyNumberFormat="1" applyFont="1" applyFill="1" applyBorder="1" applyAlignment="1">
      <alignment horizontal="center" vertical="center" wrapText="1"/>
    </xf>
    <xf numFmtId="176" fontId="6" fillId="6" borderId="2" xfId="0" applyNumberFormat="1" applyFont="1" applyFill="1" applyBorder="1" applyAlignment="1">
      <alignment horizontal="center" vertical="center" wrapText="1"/>
    </xf>
    <xf numFmtId="176" fontId="6" fillId="6" borderId="3" xfId="0" applyNumberFormat="1" applyFont="1" applyFill="1" applyBorder="1" applyAlignment="1">
      <alignment horizontal="center" vertical="center" wrapText="1"/>
    </xf>
    <xf numFmtId="176" fontId="6" fillId="9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49" fontId="12" fillId="16" borderId="1" xfId="0" applyNumberFormat="1" applyFont="1" applyFill="1" applyBorder="1" applyAlignment="1">
      <alignment vertical="center" wrapText="1"/>
    </xf>
    <xf numFmtId="49" fontId="10" fillId="7" borderId="1" xfId="0" applyNumberFormat="1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left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6" fillId="3" borderId="8" xfId="0" applyNumberFormat="1" applyFont="1" applyFill="1" applyBorder="1" applyAlignment="1">
      <alignment horizontal="center" vertical="center" wrapText="1"/>
    </xf>
    <xf numFmtId="176" fontId="6" fillId="3" borderId="5" xfId="0" applyNumberFormat="1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vertical="center" wrapText="1"/>
    </xf>
    <xf numFmtId="176" fontId="6" fillId="7" borderId="1" xfId="0" applyNumberFormat="1" applyFont="1" applyFill="1" applyBorder="1" applyAlignment="1">
      <alignment horizontal="center" vertical="center" wrapText="1"/>
    </xf>
    <xf numFmtId="176" fontId="6" fillId="16" borderId="1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76" fontId="6" fillId="5" borderId="8" xfId="0" applyNumberFormat="1" applyFont="1" applyFill="1" applyBorder="1" applyAlignment="1">
      <alignment horizontal="center" vertical="center" wrapText="1"/>
    </xf>
    <xf numFmtId="176" fontId="6" fillId="5" borderId="5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49" fontId="6" fillId="7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49" fontId="12" fillId="7" borderId="6" xfId="0" applyNumberFormat="1" applyFont="1" applyFill="1" applyBorder="1" applyAlignment="1">
      <alignment vertical="center" wrapText="1"/>
    </xf>
    <xf numFmtId="49" fontId="12" fillId="7" borderId="7" xfId="0" applyNumberFormat="1" applyFont="1" applyFill="1" applyBorder="1" applyAlignment="1">
      <alignment vertical="center" wrapText="1"/>
    </xf>
    <xf numFmtId="176" fontId="28" fillId="0" borderId="4" xfId="0" applyNumberFormat="1" applyFont="1" applyFill="1" applyBorder="1" applyAlignment="1">
      <alignment horizontal="center" vertical="center" wrapText="1"/>
    </xf>
    <xf numFmtId="176" fontId="28" fillId="0" borderId="2" xfId="0" applyNumberFormat="1" applyFont="1" applyFill="1" applyBorder="1" applyAlignment="1">
      <alignment horizontal="center" vertical="center" wrapText="1"/>
    </xf>
    <xf numFmtId="176" fontId="28" fillId="0" borderId="3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left" vertical="center" wrapText="1"/>
    </xf>
    <xf numFmtId="176" fontId="6" fillId="14" borderId="4" xfId="0" applyNumberFormat="1" applyFont="1" applyFill="1" applyBorder="1" applyAlignment="1">
      <alignment horizontal="center" vertical="center" wrapText="1"/>
    </xf>
    <xf numFmtId="176" fontId="6" fillId="14" borderId="2" xfId="0" applyNumberFormat="1" applyFont="1" applyFill="1" applyBorder="1" applyAlignment="1">
      <alignment horizontal="center" vertical="center" wrapText="1"/>
    </xf>
    <xf numFmtId="176" fontId="6" fillId="14" borderId="3" xfId="0" applyNumberFormat="1" applyFont="1" applyFill="1" applyBorder="1" applyAlignment="1">
      <alignment horizontal="center" vertical="center" wrapText="1"/>
    </xf>
    <xf numFmtId="176" fontId="6" fillId="5" borderId="1" xfId="0" applyNumberFormat="1" applyFont="1" applyFill="1" applyBorder="1" applyAlignment="1">
      <alignment horizontal="center" vertical="center" wrapText="1"/>
    </xf>
    <xf numFmtId="0" fontId="19" fillId="16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76" fontId="28" fillId="0" borderId="6" xfId="0" applyNumberFormat="1" applyFont="1" applyFill="1" applyBorder="1" applyAlignment="1">
      <alignment horizontal="center" vertical="center" wrapText="1"/>
    </xf>
    <xf numFmtId="176" fontId="28" fillId="0" borderId="7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left" vertical="center" wrapText="1"/>
    </xf>
    <xf numFmtId="176" fontId="6" fillId="2" borderId="4" xfId="0" applyNumberFormat="1" applyFont="1" applyFill="1" applyBorder="1" applyAlignment="1">
      <alignment horizontal="left" vertical="center" wrapText="1"/>
    </xf>
    <xf numFmtId="176" fontId="6" fillId="2" borderId="2" xfId="0" applyNumberFormat="1" applyFont="1" applyFill="1" applyBorder="1" applyAlignment="1">
      <alignment horizontal="left" vertical="center" wrapText="1"/>
    </xf>
    <xf numFmtId="49" fontId="6" fillId="16" borderId="1" xfId="0" applyNumberFormat="1" applyFont="1" applyFill="1" applyBorder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 wrapText="1"/>
    </xf>
    <xf numFmtId="176" fontId="6" fillId="7" borderId="2" xfId="0" applyNumberFormat="1" applyFont="1" applyFill="1" applyBorder="1" applyAlignment="1">
      <alignment horizontal="center" vertical="center" wrapText="1"/>
    </xf>
    <xf numFmtId="176" fontId="6" fillId="7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/>
    </xf>
    <xf numFmtId="49" fontId="12" fillId="10" borderId="6" xfId="0" applyNumberFormat="1" applyFont="1" applyFill="1" applyBorder="1" applyAlignment="1">
      <alignment vertical="center" wrapText="1"/>
    </xf>
    <xf numFmtId="49" fontId="12" fillId="10" borderId="7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7" borderId="7" xfId="0" applyNumberFormat="1" applyFont="1" applyFill="1" applyBorder="1" applyAlignment="1">
      <alignment vertical="center" wrapText="1"/>
    </xf>
    <xf numFmtId="176" fontId="6" fillId="7" borderId="23" xfId="0" applyNumberFormat="1" applyFont="1" applyFill="1" applyBorder="1" applyAlignment="1">
      <alignment horizontal="center" vertical="center" wrapText="1"/>
    </xf>
    <xf numFmtId="176" fontId="6" fillId="7" borderId="24" xfId="0" applyNumberFormat="1" applyFont="1" applyFill="1" applyBorder="1" applyAlignment="1">
      <alignment horizontal="center" vertical="center" wrapText="1"/>
    </xf>
    <xf numFmtId="176" fontId="6" fillId="7" borderId="25" xfId="0" applyNumberFormat="1" applyFont="1" applyFill="1" applyBorder="1" applyAlignment="1">
      <alignment horizontal="center" vertical="center" wrapText="1"/>
    </xf>
    <xf numFmtId="176" fontId="6" fillId="7" borderId="2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176" fontId="6" fillId="4" borderId="4" xfId="0" applyNumberFormat="1" applyFont="1" applyFill="1" applyBorder="1" applyAlignment="1">
      <alignment horizontal="center" vertical="center" wrapText="1"/>
    </xf>
    <xf numFmtId="176" fontId="6" fillId="4" borderId="2" xfId="0" applyNumberFormat="1" applyFont="1" applyFill="1" applyBorder="1" applyAlignment="1">
      <alignment horizontal="center" vertical="center" wrapText="1"/>
    </xf>
    <xf numFmtId="176" fontId="6" fillId="4" borderId="3" xfId="0" applyNumberFormat="1" applyFont="1" applyFill="1" applyBorder="1" applyAlignment="1">
      <alignment horizontal="center" vertical="center" wrapText="1"/>
    </xf>
    <xf numFmtId="49" fontId="6" fillId="10" borderId="4" xfId="0" applyNumberFormat="1" applyFont="1" applyFill="1" applyBorder="1" applyAlignment="1">
      <alignment horizontal="center" vertical="center"/>
    </xf>
    <xf numFmtId="49" fontId="6" fillId="10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19" fillId="7" borderId="7" xfId="0" applyFont="1" applyFill="1" applyBorder="1" applyAlignment="1">
      <alignment horizontal="center" vertical="center" wrapText="1"/>
    </xf>
    <xf numFmtId="176" fontId="6" fillId="4" borderId="8" xfId="0" applyNumberFormat="1" applyFont="1" applyFill="1" applyBorder="1" applyAlignment="1">
      <alignment horizontal="center" vertical="center" wrapText="1"/>
    </xf>
    <xf numFmtId="176" fontId="6" fillId="4" borderId="5" xfId="0" applyNumberFormat="1" applyFont="1" applyFill="1" applyBorder="1" applyAlignment="1">
      <alignment horizontal="center" vertical="center" wrapText="1"/>
    </xf>
    <xf numFmtId="176" fontId="6" fillId="11" borderId="8" xfId="0" applyNumberFormat="1" applyFont="1" applyFill="1" applyBorder="1" applyAlignment="1">
      <alignment horizontal="center" vertical="center" wrapText="1"/>
    </xf>
    <xf numFmtId="176" fontId="6" fillId="11" borderId="5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76" fontId="19" fillId="10" borderId="4" xfId="0" applyNumberFormat="1" applyFont="1" applyFill="1" applyBorder="1" applyAlignment="1">
      <alignment horizontal="left" vertical="center" wrapText="1"/>
    </xf>
    <xf numFmtId="176" fontId="19" fillId="10" borderId="2" xfId="0" applyNumberFormat="1" applyFont="1" applyFill="1" applyBorder="1" applyAlignment="1">
      <alignment horizontal="left" vertical="center" wrapText="1"/>
    </xf>
    <xf numFmtId="176" fontId="19" fillId="10" borderId="8" xfId="0" applyNumberFormat="1" applyFont="1" applyFill="1" applyBorder="1" applyAlignment="1">
      <alignment horizontal="center" vertical="center" wrapText="1"/>
    </xf>
    <xf numFmtId="176" fontId="19" fillId="10" borderId="5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2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2" fillId="10" borderId="6" xfId="0" applyNumberFormat="1" applyFont="1" applyFill="1" applyBorder="1" applyAlignment="1">
      <alignment horizontal="left" vertical="center" wrapText="1"/>
    </xf>
    <xf numFmtId="49" fontId="12" fillId="10" borderId="7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vertical="center" wrapText="1"/>
    </xf>
    <xf numFmtId="177" fontId="18" fillId="0" borderId="9" xfId="0" applyNumberFormat="1" applyFont="1" applyFill="1" applyBorder="1" applyAlignment="1">
      <alignment horizontal="center" vertical="center" wrapText="1"/>
    </xf>
    <xf numFmtId="177" fontId="18" fillId="0" borderId="22" xfId="0" applyNumberFormat="1" applyFont="1" applyFill="1" applyBorder="1" applyAlignment="1">
      <alignment horizontal="center" vertical="center" wrapText="1"/>
    </xf>
    <xf numFmtId="177" fontId="18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5" fillId="18" borderId="0" xfId="0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76" fontId="6" fillId="12" borderId="4" xfId="0" applyNumberFormat="1" applyFont="1" applyFill="1" applyBorder="1" applyAlignment="1">
      <alignment horizontal="center" vertical="center" wrapText="1"/>
    </xf>
    <xf numFmtId="176" fontId="6" fillId="12" borderId="2" xfId="0" applyNumberFormat="1" applyFont="1" applyFill="1" applyBorder="1" applyAlignment="1">
      <alignment horizontal="center" vertical="center" wrapText="1"/>
    </xf>
    <xf numFmtId="176" fontId="6" fillId="12" borderId="3" xfId="0" applyNumberFormat="1" applyFont="1" applyFill="1" applyBorder="1" applyAlignment="1">
      <alignment horizontal="center" vertical="center" wrapText="1"/>
    </xf>
    <xf numFmtId="49" fontId="28" fillId="0" borderId="6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2" fontId="6" fillId="7" borderId="4" xfId="0" applyNumberFormat="1" applyFont="1" applyFill="1" applyBorder="1" applyAlignment="1">
      <alignment horizontal="center" vertical="center" wrapText="1"/>
    </xf>
    <xf numFmtId="2" fontId="6" fillId="7" borderId="2" xfId="0" applyNumberFormat="1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center" vertical="center" wrapText="1"/>
    </xf>
    <xf numFmtId="176" fontId="6" fillId="7" borderId="9" xfId="0" applyNumberFormat="1" applyFont="1" applyFill="1" applyBorder="1" applyAlignment="1">
      <alignment horizontal="center" vertical="center" wrapText="1"/>
    </xf>
    <xf numFmtId="176" fontId="6" fillId="7" borderId="10" xfId="0" applyNumberFormat="1" applyFont="1" applyFill="1" applyBorder="1" applyAlignment="1">
      <alignment horizontal="center" vertical="center" wrapText="1"/>
    </xf>
    <xf numFmtId="176" fontId="6" fillId="7" borderId="20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176" fontId="6" fillId="10" borderId="8" xfId="0" applyNumberFormat="1" applyFont="1" applyFill="1" applyBorder="1" applyAlignment="1">
      <alignment horizontal="center" vertical="center" wrapText="1"/>
    </xf>
    <xf numFmtId="176" fontId="6" fillId="10" borderId="5" xfId="0" applyNumberFormat="1" applyFont="1" applyFill="1" applyBorder="1" applyAlignment="1">
      <alignment horizontal="center" vertical="center" wrapText="1"/>
    </xf>
    <xf numFmtId="176" fontId="6" fillId="9" borderId="4" xfId="0" applyNumberFormat="1" applyFont="1" applyFill="1" applyBorder="1" applyAlignment="1">
      <alignment horizontal="center" vertical="center" wrapText="1"/>
    </xf>
    <xf numFmtId="176" fontId="6" fillId="9" borderId="2" xfId="0" applyNumberFormat="1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vertical="center" wrapText="1"/>
    </xf>
    <xf numFmtId="176" fontId="6" fillId="7" borderId="16" xfId="0" applyNumberFormat="1" applyFont="1" applyFill="1" applyBorder="1" applyAlignment="1">
      <alignment horizontal="left" vertical="center" wrapText="1"/>
    </xf>
    <xf numFmtId="176" fontId="6" fillId="7" borderId="17" xfId="0" applyNumberFormat="1" applyFont="1" applyFill="1" applyBorder="1" applyAlignment="1">
      <alignment horizontal="left" vertical="center" wrapText="1"/>
    </xf>
    <xf numFmtId="176" fontId="6" fillId="7" borderId="18" xfId="0" applyNumberFormat="1" applyFont="1" applyFill="1" applyBorder="1" applyAlignment="1">
      <alignment horizontal="left" vertical="center" wrapText="1"/>
    </xf>
    <xf numFmtId="176" fontId="6" fillId="7" borderId="19" xfId="0" applyNumberFormat="1" applyFont="1" applyFill="1" applyBorder="1" applyAlignment="1">
      <alignment horizontal="left" vertical="center" wrapText="1"/>
    </xf>
    <xf numFmtId="176" fontId="19" fillId="10" borderId="4" xfId="0" applyNumberFormat="1" applyFont="1" applyFill="1" applyBorder="1" applyAlignment="1">
      <alignment horizontal="center" vertical="center" wrapText="1"/>
    </xf>
    <xf numFmtId="176" fontId="19" fillId="10" borderId="2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719"/>
  <sheetViews>
    <sheetView tabSelected="1" topLeftCell="B1" zoomScaleNormal="100" zoomScaleSheetLayoutView="85" workbookViewId="0">
      <pane ySplit="8" topLeftCell="A587" activePane="bottomLeft" state="frozen"/>
      <selection pane="bottomLeft" activeCell="B590" sqref="B590"/>
    </sheetView>
  </sheetViews>
  <sheetFormatPr defaultColWidth="9.109375" defaultRowHeight="13.8" x14ac:dyDescent="0.25"/>
  <cols>
    <col min="1" max="1" width="5.6640625" style="3" customWidth="1"/>
    <col min="2" max="2" width="37" style="3" customWidth="1"/>
    <col min="3" max="3" width="12.5546875" style="3" customWidth="1"/>
    <col min="4" max="4" width="11.109375" style="67" customWidth="1"/>
    <col min="5" max="5" width="12.6640625" style="67" customWidth="1"/>
    <col min="6" max="6" width="12.109375" style="67" customWidth="1"/>
    <col min="7" max="7" width="13.6640625" style="1" customWidth="1"/>
    <col min="8" max="8" width="22.5546875" style="1" customWidth="1"/>
    <col min="9" max="9" width="7.5546875" style="1" customWidth="1"/>
    <col min="10" max="10" width="6.6640625" style="22" customWidth="1"/>
    <col min="11" max="11" width="5.33203125" style="116" customWidth="1"/>
    <col min="12" max="12" width="9.44140625" style="129" customWidth="1"/>
    <col min="13" max="13" width="10.5546875" style="130" customWidth="1"/>
    <col min="14" max="14" width="10.77734375" style="130" customWidth="1"/>
    <col min="15" max="16384" width="9.109375" style="1"/>
  </cols>
  <sheetData>
    <row r="1" spans="1:14" x14ac:dyDescent="0.25">
      <c r="G1" s="337" t="s">
        <v>290</v>
      </c>
      <c r="H1" s="337"/>
      <c r="I1" s="337"/>
      <c r="J1" s="337"/>
      <c r="K1" s="337"/>
      <c r="L1" s="337"/>
      <c r="M1" s="337"/>
      <c r="N1" s="337"/>
    </row>
    <row r="2" spans="1:14" ht="13.5" customHeight="1" x14ac:dyDescent="0.25">
      <c r="D2" s="156"/>
      <c r="E2" s="156"/>
      <c r="F2" s="156"/>
      <c r="G2" s="337" t="s">
        <v>289</v>
      </c>
      <c r="H2" s="337"/>
      <c r="I2" s="337"/>
      <c r="J2" s="337"/>
      <c r="K2" s="337"/>
      <c r="L2" s="337"/>
      <c r="M2" s="337"/>
      <c r="N2" s="337"/>
    </row>
    <row r="3" spans="1:14" s="3" customFormat="1" ht="12.75" customHeight="1" x14ac:dyDescent="0.25">
      <c r="A3" s="283" t="s">
        <v>97</v>
      </c>
      <c r="B3" s="283"/>
      <c r="C3" s="283"/>
      <c r="D3" s="283"/>
      <c r="E3" s="283"/>
      <c r="F3" s="283"/>
      <c r="G3" s="283"/>
      <c r="H3" s="283"/>
      <c r="I3" s="283"/>
      <c r="J3" s="283"/>
      <c r="K3" s="116"/>
      <c r="L3" s="129"/>
      <c r="M3" s="130"/>
      <c r="N3" s="130"/>
    </row>
    <row r="4" spans="1:14" s="3" customFormat="1" ht="12.75" customHeight="1" x14ac:dyDescent="0.25">
      <c r="A4" s="174" t="s">
        <v>283</v>
      </c>
      <c r="B4" s="174"/>
      <c r="C4" s="174"/>
      <c r="D4" s="174"/>
      <c r="E4" s="174"/>
      <c r="F4" s="174"/>
      <c r="G4" s="174"/>
      <c r="H4" s="174"/>
      <c r="I4" s="174"/>
      <c r="J4" s="174"/>
      <c r="K4" s="116"/>
      <c r="L4" s="129"/>
      <c r="M4" s="130"/>
      <c r="N4" s="130"/>
    </row>
    <row r="5" spans="1:14" s="3" customFormat="1" ht="12" customHeight="1" x14ac:dyDescent="0.25">
      <c r="A5" s="283" t="s">
        <v>99</v>
      </c>
      <c r="B5" s="283"/>
      <c r="C5" s="283"/>
      <c r="D5" s="283"/>
      <c r="E5" s="283"/>
      <c r="F5" s="283"/>
      <c r="G5" s="283"/>
      <c r="H5" s="283"/>
      <c r="I5" s="283"/>
      <c r="J5" s="283"/>
      <c r="K5" s="116"/>
      <c r="L5" s="129"/>
      <c r="M5" s="130"/>
      <c r="N5" s="130"/>
    </row>
    <row r="6" spans="1:14" ht="18" customHeight="1" x14ac:dyDescent="0.25">
      <c r="A6" s="289" t="s">
        <v>288</v>
      </c>
      <c r="B6" s="289"/>
      <c r="C6" s="289"/>
      <c r="D6" s="289"/>
      <c r="E6" s="289"/>
      <c r="F6" s="289"/>
      <c r="G6" s="289"/>
      <c r="H6" s="289"/>
      <c r="I6" s="289"/>
      <c r="J6" s="289"/>
    </row>
    <row r="7" spans="1:14" ht="15.75" customHeight="1" x14ac:dyDescent="0.25">
      <c r="A7" s="272" t="s">
        <v>6</v>
      </c>
      <c r="B7" s="272" t="s">
        <v>3</v>
      </c>
      <c r="C7" s="261" t="s">
        <v>40</v>
      </c>
      <c r="D7" s="280" t="s">
        <v>74</v>
      </c>
      <c r="E7" s="281"/>
      <c r="F7" s="282"/>
      <c r="G7" s="287" t="s">
        <v>89</v>
      </c>
      <c r="H7" s="260" t="s">
        <v>20</v>
      </c>
      <c r="I7" s="260" t="s">
        <v>45</v>
      </c>
      <c r="J7" s="260" t="s">
        <v>246</v>
      </c>
    </row>
    <row r="8" spans="1:14" ht="28.5" customHeight="1" thickBot="1" x14ac:dyDescent="0.3">
      <c r="A8" s="272"/>
      <c r="B8" s="272"/>
      <c r="C8" s="261"/>
      <c r="D8" s="109">
        <v>2018</v>
      </c>
      <c r="E8" s="108">
        <v>2019</v>
      </c>
      <c r="F8" s="108">
        <v>2020</v>
      </c>
      <c r="G8" s="288"/>
      <c r="H8" s="260"/>
      <c r="I8" s="260"/>
      <c r="J8" s="260"/>
    </row>
    <row r="9" spans="1:14" ht="15" customHeight="1" x14ac:dyDescent="0.25">
      <c r="A9" s="275" t="s">
        <v>9</v>
      </c>
      <c r="B9" s="276"/>
      <c r="C9" s="4">
        <f>SUM(C16,C196,C455)</f>
        <v>102018</v>
      </c>
      <c r="D9" s="4">
        <f>SUM(D16,D196,D455)</f>
        <v>33212</v>
      </c>
      <c r="E9" s="4">
        <f>SUM(E16,E196,E455)</f>
        <v>33151</v>
      </c>
      <c r="F9" s="4">
        <f>SUM(F16,F196,F455)</f>
        <v>35655</v>
      </c>
      <c r="G9" s="269"/>
      <c r="H9" s="262"/>
      <c r="I9" s="180" t="s">
        <v>150</v>
      </c>
      <c r="J9" s="284" t="s">
        <v>151</v>
      </c>
      <c r="K9" s="131">
        <v>813</v>
      </c>
      <c r="L9" s="132">
        <f>SUM(L15,L195,L454)</f>
        <v>2750</v>
      </c>
      <c r="M9" s="132">
        <f>SUM(M15,M195,M454)</f>
        <v>2480</v>
      </c>
      <c r="N9" s="132">
        <f>SUM(N15,N195,N454)</f>
        <v>2480</v>
      </c>
    </row>
    <row r="10" spans="1:14" ht="15" customHeight="1" x14ac:dyDescent="0.25">
      <c r="A10" s="277" t="s">
        <v>7</v>
      </c>
      <c r="B10" s="279"/>
      <c r="C10" s="4"/>
      <c r="D10" s="69"/>
      <c r="E10" s="69"/>
      <c r="F10" s="69"/>
      <c r="G10" s="270"/>
      <c r="H10" s="263"/>
      <c r="I10" s="181"/>
      <c r="J10" s="285"/>
      <c r="K10" s="133">
        <v>814</v>
      </c>
      <c r="L10" s="134">
        <f>SUM(L196)</f>
        <v>7499.9999999999991</v>
      </c>
      <c r="M10" s="134">
        <f>SUM(M196)</f>
        <v>7660</v>
      </c>
      <c r="N10" s="134">
        <f>SUM(N196)</f>
        <v>7800</v>
      </c>
    </row>
    <row r="11" spans="1:14" ht="15" customHeight="1" x14ac:dyDescent="0.25">
      <c r="A11" s="277" t="s">
        <v>0</v>
      </c>
      <c r="B11" s="279"/>
      <c r="C11" s="4">
        <f>SUM(C18,C198,C457)</f>
        <v>102018</v>
      </c>
      <c r="D11" s="4">
        <f>SUM(D18,D198,D457)</f>
        <v>33212</v>
      </c>
      <c r="E11" s="4">
        <f>SUM(E18,E198,E457)</f>
        <v>33151</v>
      </c>
      <c r="F11" s="4">
        <f>SUM(F18,F198,F457)</f>
        <v>35655</v>
      </c>
      <c r="G11" s="270"/>
      <c r="H11" s="263"/>
      <c r="I11" s="181"/>
      <c r="J11" s="285"/>
      <c r="K11" s="133">
        <v>815</v>
      </c>
      <c r="L11" s="134">
        <f>SUM(L16,L197,L455)</f>
        <v>18740</v>
      </c>
      <c r="M11" s="134">
        <f>SUM(M16,M197,M455)</f>
        <v>18680</v>
      </c>
      <c r="N11" s="134">
        <f>SUM(N16,N197,N455)</f>
        <v>20525</v>
      </c>
    </row>
    <row r="12" spans="1:14" ht="15" customHeight="1" x14ac:dyDescent="0.25">
      <c r="A12" s="277" t="s">
        <v>1</v>
      </c>
      <c r="B12" s="279"/>
      <c r="C12" s="4"/>
      <c r="D12" s="69"/>
      <c r="E12" s="69"/>
      <c r="F12" s="69"/>
      <c r="G12" s="270"/>
      <c r="H12" s="263"/>
      <c r="I12" s="181"/>
      <c r="J12" s="285"/>
      <c r="K12" s="133">
        <v>816</v>
      </c>
      <c r="L12" s="134">
        <f t="shared" ref="L12:N13" si="0">L17</f>
        <v>1500</v>
      </c>
      <c r="M12" s="134">
        <f t="shared" si="0"/>
        <v>1500</v>
      </c>
      <c r="N12" s="134">
        <f t="shared" si="0"/>
        <v>1500</v>
      </c>
    </row>
    <row r="13" spans="1:14" ht="15" customHeight="1" x14ac:dyDescent="0.25">
      <c r="A13" s="277" t="s">
        <v>2</v>
      </c>
      <c r="B13" s="278"/>
      <c r="C13" s="4"/>
      <c r="D13" s="69"/>
      <c r="E13" s="69"/>
      <c r="F13" s="69"/>
      <c r="G13" s="270"/>
      <c r="H13" s="263"/>
      <c r="I13" s="181"/>
      <c r="J13" s="285"/>
      <c r="K13" s="133">
        <v>825</v>
      </c>
      <c r="L13" s="134">
        <f t="shared" si="0"/>
        <v>2602</v>
      </c>
      <c r="M13" s="134">
        <f t="shared" si="0"/>
        <v>2706</v>
      </c>
      <c r="N13" s="134">
        <f t="shared" si="0"/>
        <v>3220</v>
      </c>
    </row>
    <row r="14" spans="1:14" ht="15" customHeight="1" thickBot="1" x14ac:dyDescent="0.3">
      <c r="A14" s="277" t="s">
        <v>42</v>
      </c>
      <c r="B14" s="279"/>
      <c r="C14" s="4"/>
      <c r="D14" s="69"/>
      <c r="E14" s="69"/>
      <c r="F14" s="69"/>
      <c r="G14" s="271"/>
      <c r="H14" s="264"/>
      <c r="I14" s="182"/>
      <c r="J14" s="286"/>
      <c r="K14" s="135">
        <v>847</v>
      </c>
      <c r="L14" s="136">
        <f>SUM(L19)</f>
        <v>120</v>
      </c>
      <c r="M14" s="136">
        <f>SUM(M19)</f>
        <v>125</v>
      </c>
      <c r="N14" s="136">
        <f>SUM(N19)</f>
        <v>130</v>
      </c>
    </row>
    <row r="15" spans="1:14" ht="41.25" customHeight="1" x14ac:dyDescent="0.25">
      <c r="A15" s="13" t="s">
        <v>21</v>
      </c>
      <c r="B15" s="34" t="s">
        <v>104</v>
      </c>
      <c r="C15" s="13"/>
      <c r="D15" s="70"/>
      <c r="E15" s="71"/>
      <c r="F15" s="71"/>
      <c r="G15" s="267" t="s">
        <v>240</v>
      </c>
      <c r="H15" s="265" t="s">
        <v>247</v>
      </c>
      <c r="I15" s="249" t="s">
        <v>150</v>
      </c>
      <c r="J15" s="249" t="s">
        <v>151</v>
      </c>
      <c r="K15" s="116">
        <v>813</v>
      </c>
      <c r="L15" s="129">
        <f t="shared" ref="L15:N16" si="1">SUM(L23,L95)</f>
        <v>225</v>
      </c>
      <c r="M15" s="129">
        <f t="shared" si="1"/>
        <v>200</v>
      </c>
      <c r="N15" s="129">
        <f t="shared" si="1"/>
        <v>200</v>
      </c>
    </row>
    <row r="16" spans="1:14" ht="21" customHeight="1" x14ac:dyDescent="0.25">
      <c r="A16" s="236" t="s">
        <v>4</v>
      </c>
      <c r="B16" s="237"/>
      <c r="C16" s="19">
        <f>SUM(C24,C96)</f>
        <v>32453</v>
      </c>
      <c r="D16" s="19">
        <f>SUM(D24,D96)</f>
        <v>10247</v>
      </c>
      <c r="E16" s="19">
        <f>SUM(E24,E96)</f>
        <v>10531</v>
      </c>
      <c r="F16" s="19">
        <f>SUM(F24,F96)</f>
        <v>11675</v>
      </c>
      <c r="G16" s="268"/>
      <c r="H16" s="266"/>
      <c r="I16" s="250"/>
      <c r="J16" s="250"/>
      <c r="K16" s="116">
        <v>815</v>
      </c>
      <c r="L16" s="129">
        <f t="shared" si="1"/>
        <v>5800</v>
      </c>
      <c r="M16" s="129">
        <f t="shared" si="1"/>
        <v>6000</v>
      </c>
      <c r="N16" s="129">
        <f t="shared" si="1"/>
        <v>6625</v>
      </c>
    </row>
    <row r="17" spans="1:14" ht="17.25" customHeight="1" x14ac:dyDescent="0.25">
      <c r="A17" s="236" t="s">
        <v>7</v>
      </c>
      <c r="B17" s="237"/>
      <c r="C17" s="19"/>
      <c r="D17" s="19"/>
      <c r="E17" s="19"/>
      <c r="F17" s="19"/>
      <c r="G17" s="268"/>
      <c r="H17" s="266"/>
      <c r="I17" s="250"/>
      <c r="J17" s="250"/>
      <c r="K17" s="116">
        <v>816</v>
      </c>
      <c r="L17" s="129">
        <f t="shared" ref="L17:N18" si="2">L25</f>
        <v>1500</v>
      </c>
      <c r="M17" s="129">
        <f t="shared" si="2"/>
        <v>1500</v>
      </c>
      <c r="N17" s="129">
        <f t="shared" si="2"/>
        <v>1500</v>
      </c>
    </row>
    <row r="18" spans="1:14" ht="17.25" customHeight="1" x14ac:dyDescent="0.25">
      <c r="A18" s="236" t="s">
        <v>0</v>
      </c>
      <c r="B18" s="237"/>
      <c r="C18" s="19">
        <f>SUM(C26,C98)</f>
        <v>32453</v>
      </c>
      <c r="D18" s="19">
        <f>SUM(D26,D98)</f>
        <v>10247</v>
      </c>
      <c r="E18" s="19">
        <f>SUM(E26,E98)</f>
        <v>10531</v>
      </c>
      <c r="F18" s="19">
        <f>SUM(F26,F98)</f>
        <v>11675</v>
      </c>
      <c r="G18" s="268"/>
      <c r="H18" s="266"/>
      <c r="I18" s="250"/>
      <c r="J18" s="250"/>
      <c r="K18" s="116">
        <v>825</v>
      </c>
      <c r="L18" s="129">
        <f t="shared" si="2"/>
        <v>2602</v>
      </c>
      <c r="M18" s="129">
        <f t="shared" si="2"/>
        <v>2706</v>
      </c>
      <c r="N18" s="129">
        <f t="shared" si="2"/>
        <v>3220</v>
      </c>
    </row>
    <row r="19" spans="1:14" ht="17.25" customHeight="1" x14ac:dyDescent="0.25">
      <c r="A19" s="236" t="s">
        <v>1</v>
      </c>
      <c r="B19" s="237"/>
      <c r="C19" s="19"/>
      <c r="D19" s="72"/>
      <c r="E19" s="72"/>
      <c r="F19" s="72"/>
      <c r="G19" s="268"/>
      <c r="H19" s="266"/>
      <c r="I19" s="250"/>
      <c r="J19" s="250"/>
      <c r="K19" s="116">
        <v>847</v>
      </c>
      <c r="L19" s="129">
        <f>SUM(L27,L98)</f>
        <v>120</v>
      </c>
      <c r="M19" s="129">
        <f>SUM(M27,M98)</f>
        <v>125</v>
      </c>
      <c r="N19" s="129">
        <f>SUM(N27,N98)</f>
        <v>130</v>
      </c>
    </row>
    <row r="20" spans="1:14" ht="17.25" customHeight="1" x14ac:dyDescent="0.25">
      <c r="A20" s="236" t="s">
        <v>2</v>
      </c>
      <c r="B20" s="237"/>
      <c r="C20" s="19"/>
      <c r="D20" s="72"/>
      <c r="E20" s="72"/>
      <c r="F20" s="72"/>
      <c r="G20" s="268"/>
      <c r="H20" s="266"/>
      <c r="I20" s="250"/>
      <c r="J20" s="250"/>
    </row>
    <row r="21" spans="1:14" ht="17.25" customHeight="1" x14ac:dyDescent="0.25">
      <c r="A21" s="273" t="s">
        <v>43</v>
      </c>
      <c r="B21" s="274"/>
      <c r="C21" s="19"/>
      <c r="D21" s="72"/>
      <c r="E21" s="72"/>
      <c r="F21" s="72"/>
      <c r="G21" s="268"/>
      <c r="H21" s="266"/>
      <c r="I21" s="250"/>
      <c r="J21" s="250"/>
    </row>
    <row r="22" spans="1:14" ht="17.25" customHeight="1" x14ac:dyDescent="0.25">
      <c r="A22" s="236" t="s">
        <v>42</v>
      </c>
      <c r="B22" s="237"/>
      <c r="C22" s="19"/>
      <c r="D22" s="72"/>
      <c r="E22" s="72"/>
      <c r="F22" s="72"/>
      <c r="G22" s="268"/>
      <c r="H22" s="266"/>
      <c r="I22" s="250"/>
      <c r="J22" s="250"/>
    </row>
    <row r="23" spans="1:14" ht="65.25" customHeight="1" x14ac:dyDescent="0.25">
      <c r="A23" s="20" t="s">
        <v>44</v>
      </c>
      <c r="B23" s="12" t="s">
        <v>275</v>
      </c>
      <c r="C23" s="11"/>
      <c r="D23" s="78"/>
      <c r="E23" s="79"/>
      <c r="F23" s="79"/>
      <c r="G23" s="253" t="s">
        <v>240</v>
      </c>
      <c r="H23" s="252" t="s">
        <v>241</v>
      </c>
      <c r="I23" s="208" t="s">
        <v>150</v>
      </c>
      <c r="J23" s="208" t="s">
        <v>151</v>
      </c>
      <c r="K23" s="116">
        <v>813</v>
      </c>
      <c r="L23" s="129">
        <v>0</v>
      </c>
      <c r="M23" s="130">
        <v>0</v>
      </c>
      <c r="N23" s="130">
        <v>0</v>
      </c>
    </row>
    <row r="24" spans="1:14" ht="12.75" customHeight="1" x14ac:dyDescent="0.25">
      <c r="A24" s="238" t="s">
        <v>4</v>
      </c>
      <c r="B24" s="239"/>
      <c r="C24" s="12">
        <f>SUM(C32,C40,C48,C56,C64,C72,C80,C88)</f>
        <v>21838</v>
      </c>
      <c r="D24" s="12">
        <f>SUM(D32,D40,D48,D56,D64,D72,D80,D88)</f>
        <v>6877</v>
      </c>
      <c r="E24" s="12">
        <f>SUM(E32,E40,E48,E56,E64,E72,E80,E88)</f>
        <v>7096</v>
      </c>
      <c r="F24" s="12">
        <f>SUM(F32,F40,F48,F56,F64,F72,F80,F88)</f>
        <v>7865</v>
      </c>
      <c r="G24" s="253"/>
      <c r="H24" s="252"/>
      <c r="I24" s="209"/>
      <c r="J24" s="209"/>
      <c r="K24" s="116">
        <v>815</v>
      </c>
      <c r="L24" s="129">
        <f>SUM(D34,D42,D74,D82,D90)</f>
        <v>2655</v>
      </c>
      <c r="M24" s="129">
        <f>SUM(E34,E42,E74,E82,E90)</f>
        <v>2765</v>
      </c>
      <c r="N24" s="129">
        <f>SUM(F34,F42,F74,F82,F90)</f>
        <v>3015</v>
      </c>
    </row>
    <row r="25" spans="1:14" ht="14.25" customHeight="1" x14ac:dyDescent="0.25">
      <c r="A25" s="238" t="s">
        <v>7</v>
      </c>
      <c r="B25" s="239"/>
      <c r="C25" s="12"/>
      <c r="D25" s="12"/>
      <c r="E25" s="12"/>
      <c r="F25" s="12"/>
      <c r="G25" s="253"/>
      <c r="H25" s="252"/>
      <c r="I25" s="209"/>
      <c r="J25" s="209"/>
      <c r="K25" s="116">
        <v>816</v>
      </c>
      <c r="L25" s="129">
        <f>SUM(D50)</f>
        <v>1500</v>
      </c>
      <c r="M25" s="129">
        <f>SUM(E50)</f>
        <v>1500</v>
      </c>
      <c r="N25" s="129">
        <f>SUM(F50)</f>
        <v>1500</v>
      </c>
    </row>
    <row r="26" spans="1:14" ht="16.5" customHeight="1" x14ac:dyDescent="0.25">
      <c r="A26" s="238" t="s">
        <v>0</v>
      </c>
      <c r="B26" s="239"/>
      <c r="C26" s="12">
        <f>SUM(C34,C42,C50,C58,C66,C74,C82,C90)</f>
        <v>21838</v>
      </c>
      <c r="D26" s="12">
        <f>SUM(D34,D42,D50,D58,D66,D74,D82,D90)</f>
        <v>6877</v>
      </c>
      <c r="E26" s="12">
        <f>SUM(E34,E42,E50,E58,E66,E74,E82,E90)</f>
        <v>7096</v>
      </c>
      <c r="F26" s="12">
        <f>SUM(F34,F42,F50,F58,F66,F74,F82,F90)</f>
        <v>7865</v>
      </c>
      <c r="G26" s="253"/>
      <c r="H26" s="252"/>
      <c r="I26" s="209"/>
      <c r="J26" s="209"/>
      <c r="K26" s="116">
        <v>825</v>
      </c>
      <c r="L26" s="129">
        <f>SUM(D66)</f>
        <v>2602</v>
      </c>
      <c r="M26" s="129">
        <f>SUM(E66)</f>
        <v>2706</v>
      </c>
      <c r="N26" s="129">
        <f>SUM(F66)</f>
        <v>3220</v>
      </c>
    </row>
    <row r="27" spans="1:14" ht="14.25" customHeight="1" x14ac:dyDescent="0.25">
      <c r="A27" s="238" t="s">
        <v>1</v>
      </c>
      <c r="B27" s="239"/>
      <c r="C27" s="12"/>
      <c r="D27" s="12"/>
      <c r="E27" s="12"/>
      <c r="F27" s="12"/>
      <c r="G27" s="253"/>
      <c r="H27" s="252"/>
      <c r="I27" s="209"/>
      <c r="J27" s="209"/>
      <c r="K27" s="116">
        <v>847</v>
      </c>
      <c r="L27" s="129">
        <f>SUM(D58)</f>
        <v>120</v>
      </c>
      <c r="M27" s="129">
        <f>SUM(E58)</f>
        <v>125</v>
      </c>
      <c r="N27" s="129">
        <f>SUM(F58)</f>
        <v>130</v>
      </c>
    </row>
    <row r="28" spans="1:14" ht="15.75" customHeight="1" x14ac:dyDescent="0.25">
      <c r="A28" s="238" t="s">
        <v>2</v>
      </c>
      <c r="B28" s="239"/>
      <c r="C28" s="12"/>
      <c r="D28" s="12"/>
      <c r="E28" s="12"/>
      <c r="F28" s="12"/>
      <c r="G28" s="253"/>
      <c r="H28" s="252"/>
      <c r="I28" s="209"/>
      <c r="J28" s="209"/>
    </row>
    <row r="29" spans="1:14" ht="12" customHeight="1" x14ac:dyDescent="0.25">
      <c r="A29" s="238" t="s">
        <v>43</v>
      </c>
      <c r="B29" s="239"/>
      <c r="C29" s="12"/>
      <c r="D29" s="12"/>
      <c r="E29" s="12"/>
      <c r="F29" s="12"/>
      <c r="G29" s="253"/>
      <c r="H29" s="252"/>
      <c r="I29" s="209"/>
      <c r="J29" s="209"/>
    </row>
    <row r="30" spans="1:14" ht="16.2" customHeight="1" x14ac:dyDescent="0.25">
      <c r="A30" s="238" t="s">
        <v>42</v>
      </c>
      <c r="B30" s="239"/>
      <c r="C30" s="12"/>
      <c r="D30" s="12"/>
      <c r="E30" s="12"/>
      <c r="F30" s="12"/>
      <c r="G30" s="253"/>
      <c r="H30" s="252"/>
      <c r="I30" s="209"/>
      <c r="J30" s="209"/>
    </row>
    <row r="31" spans="1:14" ht="32.25" customHeight="1" x14ac:dyDescent="0.25">
      <c r="A31" s="6" t="s">
        <v>22</v>
      </c>
      <c r="B31" s="4" t="s">
        <v>50</v>
      </c>
      <c r="C31" s="5"/>
      <c r="D31" s="68"/>
      <c r="E31" s="75"/>
      <c r="F31" s="75"/>
      <c r="G31" s="192" t="s">
        <v>5</v>
      </c>
      <c r="H31" s="225" t="s">
        <v>248</v>
      </c>
      <c r="I31" s="180" t="s">
        <v>150</v>
      </c>
      <c r="J31" s="180" t="s">
        <v>151</v>
      </c>
    </row>
    <row r="32" spans="1:14" ht="12" customHeight="1" x14ac:dyDescent="0.25">
      <c r="A32" s="172" t="s">
        <v>4</v>
      </c>
      <c r="B32" s="173"/>
      <c r="C32" s="5">
        <f>SUM(C33:C38)</f>
        <v>700</v>
      </c>
      <c r="D32" s="68">
        <f>SUM(D33:D38)</f>
        <v>200</v>
      </c>
      <c r="E32" s="68">
        <f>SUM(E33:E38)</f>
        <v>250</v>
      </c>
      <c r="F32" s="68">
        <f>SUM(F33:F38)</f>
        <v>250</v>
      </c>
      <c r="G32" s="193"/>
      <c r="H32" s="226"/>
      <c r="I32" s="181"/>
      <c r="J32" s="181"/>
    </row>
    <row r="33" spans="1:10" s="1" customFormat="1" ht="13.5" customHeight="1" x14ac:dyDescent="0.25">
      <c r="A33" s="172" t="s">
        <v>7</v>
      </c>
      <c r="B33" s="173"/>
      <c r="C33" s="5"/>
      <c r="D33" s="68"/>
      <c r="E33" s="68"/>
      <c r="F33" s="68"/>
      <c r="G33" s="193"/>
      <c r="H33" s="226"/>
      <c r="I33" s="181"/>
      <c r="J33" s="181"/>
    </row>
    <row r="34" spans="1:10" s="1" customFormat="1" ht="12.75" customHeight="1" x14ac:dyDescent="0.25">
      <c r="A34" s="172" t="s">
        <v>0</v>
      </c>
      <c r="B34" s="173"/>
      <c r="C34" s="10">
        <f>SUM(D34:F34)</f>
        <v>700</v>
      </c>
      <c r="D34" s="77">
        <v>200</v>
      </c>
      <c r="E34" s="77">
        <v>250</v>
      </c>
      <c r="F34" s="77">
        <v>250</v>
      </c>
      <c r="G34" s="193"/>
      <c r="H34" s="226"/>
      <c r="I34" s="181"/>
      <c r="J34" s="181"/>
    </row>
    <row r="35" spans="1:10" s="1" customFormat="1" ht="14.25" customHeight="1" x14ac:dyDescent="0.25">
      <c r="A35" s="172" t="s">
        <v>1</v>
      </c>
      <c r="B35" s="173"/>
      <c r="C35" s="5"/>
      <c r="D35" s="68"/>
      <c r="E35" s="68"/>
      <c r="F35" s="68"/>
      <c r="G35" s="193"/>
      <c r="H35" s="226"/>
      <c r="I35" s="181"/>
      <c r="J35" s="181"/>
    </row>
    <row r="36" spans="1:10" s="1" customFormat="1" ht="15.6" customHeight="1" x14ac:dyDescent="0.25">
      <c r="A36" s="172" t="s">
        <v>2</v>
      </c>
      <c r="B36" s="173"/>
      <c r="C36" s="5"/>
      <c r="D36" s="68"/>
      <c r="E36" s="68"/>
      <c r="F36" s="68"/>
      <c r="G36" s="193"/>
      <c r="H36" s="226"/>
      <c r="I36" s="181"/>
      <c r="J36" s="181"/>
    </row>
    <row r="37" spans="1:10" s="1" customFormat="1" ht="12" customHeight="1" x14ac:dyDescent="0.25">
      <c r="A37" s="172" t="s">
        <v>43</v>
      </c>
      <c r="B37" s="173"/>
      <c r="C37" s="5"/>
      <c r="D37" s="68"/>
      <c r="E37" s="68"/>
      <c r="F37" s="68"/>
      <c r="G37" s="193"/>
      <c r="H37" s="226"/>
      <c r="I37" s="181"/>
      <c r="J37" s="181"/>
    </row>
    <row r="38" spans="1:10" s="1" customFormat="1" ht="12" customHeight="1" x14ac:dyDescent="0.25">
      <c r="A38" s="172" t="s">
        <v>42</v>
      </c>
      <c r="B38" s="173"/>
      <c r="C38" s="5"/>
      <c r="D38" s="68"/>
      <c r="E38" s="68"/>
      <c r="F38" s="68"/>
      <c r="G38" s="193"/>
      <c r="H38" s="226"/>
      <c r="I38" s="181"/>
      <c r="J38" s="181"/>
    </row>
    <row r="39" spans="1:10" s="1" customFormat="1" ht="36.75" customHeight="1" x14ac:dyDescent="0.25">
      <c r="A39" s="6" t="s">
        <v>23</v>
      </c>
      <c r="B39" s="4" t="s">
        <v>39</v>
      </c>
      <c r="C39" s="5"/>
      <c r="D39" s="68"/>
      <c r="E39" s="68"/>
      <c r="F39" s="68"/>
      <c r="G39" s="192" t="s">
        <v>5</v>
      </c>
      <c r="H39" s="225" t="s">
        <v>64</v>
      </c>
      <c r="I39" s="180" t="s">
        <v>150</v>
      </c>
      <c r="J39" s="180" t="s">
        <v>151</v>
      </c>
    </row>
    <row r="40" spans="1:10" s="1" customFormat="1" ht="12.75" customHeight="1" x14ac:dyDescent="0.25">
      <c r="A40" s="172" t="s">
        <v>4</v>
      </c>
      <c r="B40" s="173"/>
      <c r="C40" s="5">
        <f>SUM(C41:C46)</f>
        <v>5525</v>
      </c>
      <c r="D40" s="68">
        <f>SUM(D41:D46)</f>
        <v>1805</v>
      </c>
      <c r="E40" s="68">
        <f>SUM(E41:E46)</f>
        <v>1835</v>
      </c>
      <c r="F40" s="68">
        <f>SUM(F41:F46)</f>
        <v>1885</v>
      </c>
      <c r="G40" s="193"/>
      <c r="H40" s="226"/>
      <c r="I40" s="181"/>
      <c r="J40" s="181"/>
    </row>
    <row r="41" spans="1:10" s="1" customFormat="1" ht="12.75" customHeight="1" x14ac:dyDescent="0.25">
      <c r="A41" s="172" t="s">
        <v>7</v>
      </c>
      <c r="B41" s="173"/>
      <c r="C41" s="5"/>
      <c r="D41" s="68"/>
      <c r="E41" s="68"/>
      <c r="F41" s="68"/>
      <c r="G41" s="193"/>
      <c r="H41" s="226"/>
      <c r="I41" s="181"/>
      <c r="J41" s="181"/>
    </row>
    <row r="42" spans="1:10" s="1" customFormat="1" ht="15.75" customHeight="1" x14ac:dyDescent="0.25">
      <c r="A42" s="172" t="s">
        <v>0</v>
      </c>
      <c r="B42" s="173"/>
      <c r="C42" s="10">
        <f>SUM(D42:F42)</f>
        <v>5525</v>
      </c>
      <c r="D42" s="77">
        <v>1805</v>
      </c>
      <c r="E42" s="77">
        <v>1835</v>
      </c>
      <c r="F42" s="77">
        <v>1885</v>
      </c>
      <c r="G42" s="193"/>
      <c r="H42" s="226"/>
      <c r="I42" s="181"/>
      <c r="J42" s="181"/>
    </row>
    <row r="43" spans="1:10" s="1" customFormat="1" ht="12" customHeight="1" x14ac:dyDescent="0.25">
      <c r="A43" s="172" t="s">
        <v>1</v>
      </c>
      <c r="B43" s="173"/>
      <c r="C43" s="5"/>
      <c r="D43" s="68"/>
      <c r="E43" s="68"/>
      <c r="F43" s="68"/>
      <c r="G43" s="193"/>
      <c r="H43" s="226"/>
      <c r="I43" s="181"/>
      <c r="J43" s="181"/>
    </row>
    <row r="44" spans="1:10" s="1" customFormat="1" ht="17.399999999999999" customHeight="1" x14ac:dyDescent="0.25">
      <c r="A44" s="172" t="s">
        <v>2</v>
      </c>
      <c r="B44" s="173"/>
      <c r="C44" s="5"/>
      <c r="D44" s="68"/>
      <c r="E44" s="68"/>
      <c r="F44" s="68"/>
      <c r="G44" s="193"/>
      <c r="H44" s="226"/>
      <c r="I44" s="181"/>
      <c r="J44" s="181"/>
    </row>
    <row r="45" spans="1:10" s="1" customFormat="1" ht="17.399999999999999" customHeight="1" x14ac:dyDescent="0.25">
      <c r="A45" s="172" t="s">
        <v>43</v>
      </c>
      <c r="B45" s="173"/>
      <c r="C45" s="5"/>
      <c r="D45" s="68"/>
      <c r="E45" s="68"/>
      <c r="F45" s="68"/>
      <c r="G45" s="193"/>
      <c r="H45" s="226"/>
      <c r="I45" s="181"/>
      <c r="J45" s="181"/>
    </row>
    <row r="46" spans="1:10" s="1" customFormat="1" ht="14.25" customHeight="1" x14ac:dyDescent="0.25">
      <c r="A46" s="172" t="s">
        <v>42</v>
      </c>
      <c r="B46" s="173"/>
      <c r="C46" s="5"/>
      <c r="D46" s="68"/>
      <c r="E46" s="68"/>
      <c r="F46" s="68"/>
      <c r="G46" s="193"/>
      <c r="H46" s="226"/>
      <c r="I46" s="181"/>
      <c r="J46" s="181"/>
    </row>
    <row r="47" spans="1:10" s="1" customFormat="1" ht="43.5" customHeight="1" x14ac:dyDescent="0.25">
      <c r="A47" s="6" t="s">
        <v>23</v>
      </c>
      <c r="B47" s="4" t="s">
        <v>39</v>
      </c>
      <c r="C47" s="5"/>
      <c r="D47" s="68"/>
      <c r="E47" s="68"/>
      <c r="F47" s="68"/>
      <c r="G47" s="292" t="s">
        <v>11</v>
      </c>
      <c r="H47" s="225" t="s">
        <v>64</v>
      </c>
      <c r="I47" s="180" t="s">
        <v>150</v>
      </c>
      <c r="J47" s="180" t="s">
        <v>151</v>
      </c>
    </row>
    <row r="48" spans="1:10" s="1" customFormat="1" ht="13.5" customHeight="1" x14ac:dyDescent="0.25">
      <c r="A48" s="172" t="s">
        <v>4</v>
      </c>
      <c r="B48" s="173"/>
      <c r="C48" s="5">
        <f>SUM(C49:C54)</f>
        <v>4500</v>
      </c>
      <c r="D48" s="68">
        <f>SUM(D49:D54)</f>
        <v>1500</v>
      </c>
      <c r="E48" s="68">
        <f>SUM(E49:E54)</f>
        <v>1500</v>
      </c>
      <c r="F48" s="68">
        <f>SUM(F49:F54)</f>
        <v>1500</v>
      </c>
      <c r="G48" s="293"/>
      <c r="H48" s="226"/>
      <c r="I48" s="181"/>
      <c r="J48" s="181"/>
    </row>
    <row r="49" spans="1:10" s="1" customFormat="1" ht="12" customHeight="1" x14ac:dyDescent="0.25">
      <c r="A49" s="172" t="s">
        <v>7</v>
      </c>
      <c r="B49" s="173"/>
      <c r="C49" s="5"/>
      <c r="D49" s="68"/>
      <c r="E49" s="68"/>
      <c r="F49" s="68"/>
      <c r="G49" s="293"/>
      <c r="H49" s="226"/>
      <c r="I49" s="181"/>
      <c r="J49" s="181"/>
    </row>
    <row r="50" spans="1:10" s="1" customFormat="1" ht="13.5" customHeight="1" x14ac:dyDescent="0.25">
      <c r="A50" s="172" t="s">
        <v>0</v>
      </c>
      <c r="B50" s="173"/>
      <c r="C50" s="25">
        <f>SUM(D50:F50)</f>
        <v>4500</v>
      </c>
      <c r="D50" s="80">
        <v>1500</v>
      </c>
      <c r="E50" s="80">
        <v>1500</v>
      </c>
      <c r="F50" s="80">
        <v>1500</v>
      </c>
      <c r="G50" s="293"/>
      <c r="H50" s="226"/>
      <c r="I50" s="181"/>
      <c r="J50" s="181"/>
    </row>
    <row r="51" spans="1:10" s="1" customFormat="1" ht="13.5" customHeight="1" x14ac:dyDescent="0.25">
      <c r="A51" s="172" t="s">
        <v>1</v>
      </c>
      <c r="B51" s="173"/>
      <c r="C51" s="5"/>
      <c r="D51" s="68"/>
      <c r="E51" s="68"/>
      <c r="F51" s="68"/>
      <c r="G51" s="293"/>
      <c r="H51" s="226"/>
      <c r="I51" s="181"/>
      <c r="J51" s="181"/>
    </row>
    <row r="52" spans="1:10" s="1" customFormat="1" ht="15" customHeight="1" x14ac:dyDescent="0.25">
      <c r="A52" s="172" t="s">
        <v>2</v>
      </c>
      <c r="B52" s="173"/>
      <c r="C52" s="5"/>
      <c r="D52" s="68"/>
      <c r="E52" s="68"/>
      <c r="F52" s="68"/>
      <c r="G52" s="293"/>
      <c r="H52" s="226"/>
      <c r="I52" s="181"/>
      <c r="J52" s="181"/>
    </row>
    <row r="53" spans="1:10" s="1" customFormat="1" ht="15" customHeight="1" x14ac:dyDescent="0.25">
      <c r="A53" s="172" t="s">
        <v>43</v>
      </c>
      <c r="B53" s="173"/>
      <c r="C53" s="5"/>
      <c r="D53" s="68"/>
      <c r="E53" s="68"/>
      <c r="F53" s="68"/>
      <c r="G53" s="293"/>
      <c r="H53" s="226"/>
      <c r="I53" s="181"/>
      <c r="J53" s="181"/>
    </row>
    <row r="54" spans="1:10" s="1" customFormat="1" ht="15" customHeight="1" x14ac:dyDescent="0.25">
      <c r="A54" s="172" t="s">
        <v>42</v>
      </c>
      <c r="B54" s="173"/>
      <c r="C54" s="5"/>
      <c r="D54" s="68"/>
      <c r="E54" s="68"/>
      <c r="F54" s="68"/>
      <c r="G54" s="294"/>
      <c r="H54" s="251"/>
      <c r="I54" s="181"/>
      <c r="J54" s="181"/>
    </row>
    <row r="55" spans="1:10" s="1" customFormat="1" ht="36.75" customHeight="1" x14ac:dyDescent="0.25">
      <c r="A55" s="6" t="s">
        <v>23</v>
      </c>
      <c r="B55" s="4" t="s">
        <v>39</v>
      </c>
      <c r="C55" s="5"/>
      <c r="D55" s="68"/>
      <c r="E55" s="68"/>
      <c r="F55" s="68"/>
      <c r="G55" s="254" t="s">
        <v>190</v>
      </c>
      <c r="H55" s="225" t="s">
        <v>64</v>
      </c>
      <c r="I55" s="180" t="s">
        <v>150</v>
      </c>
      <c r="J55" s="180" t="s">
        <v>151</v>
      </c>
    </row>
    <row r="56" spans="1:10" s="1" customFormat="1" ht="13.5" customHeight="1" x14ac:dyDescent="0.25">
      <c r="A56" s="172" t="s">
        <v>4</v>
      </c>
      <c r="B56" s="173"/>
      <c r="C56" s="5">
        <f>SUM(C57:C62)</f>
        <v>375</v>
      </c>
      <c r="D56" s="68">
        <f>SUM(D57:D62)</f>
        <v>120</v>
      </c>
      <c r="E56" s="68">
        <f>SUM(E57:E62)</f>
        <v>125</v>
      </c>
      <c r="F56" s="68">
        <f>SUM(F57:F62)</f>
        <v>130</v>
      </c>
      <c r="G56" s="255"/>
      <c r="H56" s="226"/>
      <c r="I56" s="181"/>
      <c r="J56" s="181"/>
    </row>
    <row r="57" spans="1:10" s="1" customFormat="1" ht="12.75" customHeight="1" x14ac:dyDescent="0.25">
      <c r="A57" s="172" t="s">
        <v>7</v>
      </c>
      <c r="B57" s="173"/>
      <c r="C57" s="5"/>
      <c r="D57" s="68"/>
      <c r="E57" s="68"/>
      <c r="F57" s="68"/>
      <c r="G57" s="255"/>
      <c r="H57" s="226"/>
      <c r="I57" s="181"/>
      <c r="J57" s="181"/>
    </row>
    <row r="58" spans="1:10" s="1" customFormat="1" ht="12.75" customHeight="1" x14ac:dyDescent="0.25">
      <c r="A58" s="172" t="s">
        <v>0</v>
      </c>
      <c r="B58" s="173"/>
      <c r="C58" s="26">
        <f>SUM(D58:F58)</f>
        <v>375</v>
      </c>
      <c r="D58" s="81">
        <v>120</v>
      </c>
      <c r="E58" s="81">
        <v>125</v>
      </c>
      <c r="F58" s="81">
        <v>130</v>
      </c>
      <c r="G58" s="255"/>
      <c r="H58" s="226"/>
      <c r="I58" s="181"/>
      <c r="J58" s="181"/>
    </row>
    <row r="59" spans="1:10" s="1" customFormat="1" ht="12.75" customHeight="1" x14ac:dyDescent="0.25">
      <c r="A59" s="172" t="s">
        <v>1</v>
      </c>
      <c r="B59" s="173"/>
      <c r="C59" s="5"/>
      <c r="D59" s="68"/>
      <c r="E59" s="68"/>
      <c r="F59" s="68"/>
      <c r="G59" s="255"/>
      <c r="H59" s="226"/>
      <c r="I59" s="181"/>
      <c r="J59" s="181"/>
    </row>
    <row r="60" spans="1:10" s="1" customFormat="1" ht="13.2" customHeight="1" x14ac:dyDescent="0.25">
      <c r="A60" s="172" t="s">
        <v>2</v>
      </c>
      <c r="B60" s="173"/>
      <c r="C60" s="5"/>
      <c r="D60" s="68"/>
      <c r="E60" s="68"/>
      <c r="F60" s="68"/>
      <c r="G60" s="255"/>
      <c r="H60" s="226"/>
      <c r="I60" s="181"/>
      <c r="J60" s="181"/>
    </row>
    <row r="61" spans="1:10" s="1" customFormat="1" ht="13.2" customHeight="1" x14ac:dyDescent="0.25">
      <c r="A61" s="172" t="s">
        <v>43</v>
      </c>
      <c r="B61" s="173"/>
      <c r="C61" s="5"/>
      <c r="D61" s="68"/>
      <c r="E61" s="68"/>
      <c r="F61" s="68"/>
      <c r="G61" s="255"/>
      <c r="H61" s="226"/>
      <c r="I61" s="181"/>
      <c r="J61" s="181"/>
    </row>
    <row r="62" spans="1:10" s="1" customFormat="1" ht="14.25" customHeight="1" x14ac:dyDescent="0.25">
      <c r="A62" s="172" t="s">
        <v>42</v>
      </c>
      <c r="B62" s="173"/>
      <c r="C62" s="5"/>
      <c r="D62" s="68"/>
      <c r="E62" s="68"/>
      <c r="F62" s="68"/>
      <c r="G62" s="255"/>
      <c r="H62" s="226"/>
      <c r="I62" s="181"/>
      <c r="J62" s="181"/>
    </row>
    <row r="63" spans="1:10" s="1" customFormat="1" ht="35.25" customHeight="1" x14ac:dyDescent="0.25">
      <c r="A63" s="6" t="s">
        <v>24</v>
      </c>
      <c r="B63" s="4" t="s">
        <v>17</v>
      </c>
      <c r="C63" s="5"/>
      <c r="D63" s="68"/>
      <c r="E63" s="68"/>
      <c r="F63" s="68"/>
      <c r="G63" s="256" t="s">
        <v>18</v>
      </c>
      <c r="H63" s="258" t="s">
        <v>149</v>
      </c>
      <c r="I63" s="180" t="s">
        <v>150</v>
      </c>
      <c r="J63" s="180" t="s">
        <v>151</v>
      </c>
    </row>
    <row r="64" spans="1:10" s="1" customFormat="1" ht="13.5" customHeight="1" x14ac:dyDescent="0.25">
      <c r="A64" s="172" t="s">
        <v>4</v>
      </c>
      <c r="B64" s="173"/>
      <c r="C64" s="5">
        <f>SUM(C65:C70)</f>
        <v>8528</v>
      </c>
      <c r="D64" s="68">
        <f>SUM(D65:D70)</f>
        <v>2602</v>
      </c>
      <c r="E64" s="68">
        <f>SUM(E65:E70)</f>
        <v>2706</v>
      </c>
      <c r="F64" s="68">
        <f>SUM(F65:F70)</f>
        <v>3220</v>
      </c>
      <c r="G64" s="257"/>
      <c r="H64" s="259"/>
      <c r="I64" s="181"/>
      <c r="J64" s="181"/>
    </row>
    <row r="65" spans="1:10" s="1" customFormat="1" ht="13.5" customHeight="1" x14ac:dyDescent="0.25">
      <c r="A65" s="172" t="s">
        <v>7</v>
      </c>
      <c r="B65" s="173"/>
      <c r="C65" s="5"/>
      <c r="D65" s="68"/>
      <c r="E65" s="68"/>
      <c r="F65" s="68"/>
      <c r="G65" s="257"/>
      <c r="H65" s="259"/>
      <c r="I65" s="181"/>
      <c r="J65" s="181"/>
    </row>
    <row r="66" spans="1:10" s="1" customFormat="1" ht="12.75" customHeight="1" x14ac:dyDescent="0.25">
      <c r="A66" s="172" t="s">
        <v>0</v>
      </c>
      <c r="B66" s="173"/>
      <c r="C66" s="23">
        <f>SUM(D66:F66)</f>
        <v>8528</v>
      </c>
      <c r="D66" s="82">
        <v>2602</v>
      </c>
      <c r="E66" s="82">
        <v>2706</v>
      </c>
      <c r="F66" s="82">
        <v>3220</v>
      </c>
      <c r="G66" s="257"/>
      <c r="H66" s="259"/>
      <c r="I66" s="181"/>
      <c r="J66" s="181"/>
    </row>
    <row r="67" spans="1:10" s="1" customFormat="1" ht="12" customHeight="1" x14ac:dyDescent="0.25">
      <c r="A67" s="172" t="s">
        <v>1</v>
      </c>
      <c r="B67" s="173"/>
      <c r="C67" s="5"/>
      <c r="D67" s="68"/>
      <c r="E67" s="68"/>
      <c r="F67" s="68"/>
      <c r="G67" s="257"/>
      <c r="H67" s="259"/>
      <c r="I67" s="181"/>
      <c r="J67" s="181"/>
    </row>
    <row r="68" spans="1:10" s="1" customFormat="1" ht="15.6" customHeight="1" x14ac:dyDescent="0.25">
      <c r="A68" s="172" t="s">
        <v>2</v>
      </c>
      <c r="B68" s="173"/>
      <c r="C68" s="5"/>
      <c r="D68" s="68"/>
      <c r="E68" s="68"/>
      <c r="F68" s="68"/>
      <c r="G68" s="257"/>
      <c r="H68" s="259"/>
      <c r="I68" s="181"/>
      <c r="J68" s="181"/>
    </row>
    <row r="69" spans="1:10" s="1" customFormat="1" ht="15.6" customHeight="1" x14ac:dyDescent="0.25">
      <c r="A69" s="172" t="s">
        <v>43</v>
      </c>
      <c r="B69" s="173"/>
      <c r="C69" s="5"/>
      <c r="D69" s="68"/>
      <c r="E69" s="68"/>
      <c r="F69" s="68"/>
      <c r="G69" s="257"/>
      <c r="H69" s="259"/>
      <c r="I69" s="181"/>
      <c r="J69" s="181"/>
    </row>
    <row r="70" spans="1:10" s="1" customFormat="1" ht="14.25" customHeight="1" x14ac:dyDescent="0.25">
      <c r="A70" s="172" t="s">
        <v>42</v>
      </c>
      <c r="B70" s="173"/>
      <c r="C70" s="5"/>
      <c r="D70" s="68"/>
      <c r="E70" s="68"/>
      <c r="F70" s="68"/>
      <c r="G70" s="257"/>
      <c r="H70" s="259"/>
      <c r="I70" s="181"/>
      <c r="J70" s="181"/>
    </row>
    <row r="71" spans="1:10" s="1" customFormat="1" ht="95.4" customHeight="1" x14ac:dyDescent="0.25">
      <c r="A71" s="6" t="s">
        <v>102</v>
      </c>
      <c r="B71" s="4" t="s">
        <v>194</v>
      </c>
      <c r="C71" s="5"/>
      <c r="D71" s="68"/>
      <c r="E71" s="68"/>
      <c r="F71" s="68"/>
      <c r="G71" s="192" t="s">
        <v>5</v>
      </c>
      <c r="H71" s="225" t="s">
        <v>65</v>
      </c>
      <c r="I71" s="180" t="s">
        <v>150</v>
      </c>
      <c r="J71" s="180" t="s">
        <v>151</v>
      </c>
    </row>
    <row r="72" spans="1:10" s="1" customFormat="1" ht="13.5" customHeight="1" x14ac:dyDescent="0.25">
      <c r="A72" s="172" t="s">
        <v>4</v>
      </c>
      <c r="B72" s="173"/>
      <c r="C72" s="5">
        <f>SUM(C73:C78)</f>
        <v>770</v>
      </c>
      <c r="D72" s="68">
        <f>SUM(D73:D78)</f>
        <v>270</v>
      </c>
      <c r="E72" s="68">
        <f>SUM(E73:E78)</f>
        <v>250</v>
      </c>
      <c r="F72" s="68">
        <f>SUM(F73:F78)</f>
        <v>250</v>
      </c>
      <c r="G72" s="193"/>
      <c r="H72" s="226"/>
      <c r="I72" s="181"/>
      <c r="J72" s="181"/>
    </row>
    <row r="73" spans="1:10" s="1" customFormat="1" ht="13.5" customHeight="1" x14ac:dyDescent="0.25">
      <c r="A73" s="172" t="s">
        <v>7</v>
      </c>
      <c r="B73" s="173"/>
      <c r="C73" s="5"/>
      <c r="D73" s="68"/>
      <c r="E73" s="68"/>
      <c r="F73" s="68"/>
      <c r="G73" s="193"/>
      <c r="H73" s="226"/>
      <c r="I73" s="181"/>
      <c r="J73" s="181"/>
    </row>
    <row r="74" spans="1:10" s="1" customFormat="1" ht="15" customHeight="1" x14ac:dyDescent="0.25">
      <c r="A74" s="172" t="s">
        <v>0</v>
      </c>
      <c r="B74" s="173"/>
      <c r="C74" s="10">
        <f>SUM(D74:F74)</f>
        <v>770</v>
      </c>
      <c r="D74" s="77">
        <v>270</v>
      </c>
      <c r="E74" s="77">
        <v>250</v>
      </c>
      <c r="F74" s="77">
        <v>250</v>
      </c>
      <c r="G74" s="193"/>
      <c r="H74" s="226"/>
      <c r="I74" s="181"/>
      <c r="J74" s="181"/>
    </row>
    <row r="75" spans="1:10" s="1" customFormat="1" ht="15.75" customHeight="1" x14ac:dyDescent="0.25">
      <c r="A75" s="172" t="s">
        <v>1</v>
      </c>
      <c r="B75" s="173"/>
      <c r="C75" s="5"/>
      <c r="D75" s="68"/>
      <c r="E75" s="68"/>
      <c r="F75" s="68"/>
      <c r="G75" s="193"/>
      <c r="H75" s="226"/>
      <c r="I75" s="181"/>
      <c r="J75" s="181"/>
    </row>
    <row r="76" spans="1:10" s="1" customFormat="1" ht="14.4" customHeight="1" x14ac:dyDescent="0.25">
      <c r="A76" s="172" t="s">
        <v>2</v>
      </c>
      <c r="B76" s="173"/>
      <c r="C76" s="5"/>
      <c r="D76" s="68"/>
      <c r="E76" s="68"/>
      <c r="F76" s="68"/>
      <c r="G76" s="193"/>
      <c r="H76" s="226"/>
      <c r="I76" s="181"/>
      <c r="J76" s="181"/>
    </row>
    <row r="77" spans="1:10" s="1" customFormat="1" ht="14.4" customHeight="1" x14ac:dyDescent="0.25">
      <c r="A77" s="172" t="s">
        <v>43</v>
      </c>
      <c r="B77" s="173"/>
      <c r="C77" s="5"/>
      <c r="D77" s="68"/>
      <c r="E77" s="68"/>
      <c r="F77" s="68"/>
      <c r="G77" s="193"/>
      <c r="H77" s="226"/>
      <c r="I77" s="181"/>
      <c r="J77" s="181"/>
    </row>
    <row r="78" spans="1:10" s="1" customFormat="1" ht="12" customHeight="1" x14ac:dyDescent="0.25">
      <c r="A78" s="172" t="s">
        <v>42</v>
      </c>
      <c r="B78" s="173"/>
      <c r="C78" s="5"/>
      <c r="D78" s="68"/>
      <c r="E78" s="68"/>
      <c r="F78" s="68"/>
      <c r="G78" s="193"/>
      <c r="H78" s="226"/>
      <c r="I78" s="181"/>
      <c r="J78" s="181"/>
    </row>
    <row r="79" spans="1:10" s="1" customFormat="1" ht="50.4" customHeight="1" x14ac:dyDescent="0.25">
      <c r="A79" s="6" t="s">
        <v>103</v>
      </c>
      <c r="B79" s="4" t="s">
        <v>195</v>
      </c>
      <c r="C79" s="5"/>
      <c r="D79" s="68"/>
      <c r="E79" s="68"/>
      <c r="F79" s="68"/>
      <c r="G79" s="192" t="s">
        <v>5</v>
      </c>
      <c r="H79" s="225" t="s">
        <v>65</v>
      </c>
      <c r="I79" s="180" t="s">
        <v>150</v>
      </c>
      <c r="J79" s="180" t="s">
        <v>151</v>
      </c>
    </row>
    <row r="80" spans="1:10" s="1" customFormat="1" ht="13.5" customHeight="1" x14ac:dyDescent="0.25">
      <c r="A80" s="172" t="s">
        <v>4</v>
      </c>
      <c r="B80" s="173"/>
      <c r="C80" s="5">
        <f>SUM(C81:C86)</f>
        <v>0</v>
      </c>
      <c r="D80" s="68">
        <f>SUM(D81:D86)</f>
        <v>0</v>
      </c>
      <c r="E80" s="68">
        <f>SUM(E81:E86)</f>
        <v>0</v>
      </c>
      <c r="F80" s="68">
        <f>SUM(F81:F86)</f>
        <v>0</v>
      </c>
      <c r="G80" s="193"/>
      <c r="H80" s="226"/>
      <c r="I80" s="181"/>
      <c r="J80" s="181"/>
    </row>
    <row r="81" spans="1:14" ht="13.5" customHeight="1" x14ac:dyDescent="0.25">
      <c r="A81" s="172" t="s">
        <v>7</v>
      </c>
      <c r="B81" s="173"/>
      <c r="C81" s="5"/>
      <c r="D81" s="68"/>
      <c r="E81" s="68"/>
      <c r="F81" s="68"/>
      <c r="G81" s="193"/>
      <c r="H81" s="226"/>
      <c r="I81" s="181"/>
      <c r="J81" s="181"/>
    </row>
    <row r="82" spans="1:14" ht="15" customHeight="1" x14ac:dyDescent="0.25">
      <c r="A82" s="172" t="s">
        <v>0</v>
      </c>
      <c r="B82" s="173"/>
      <c r="C82" s="10">
        <f>SUM(D82:F82)</f>
        <v>0</v>
      </c>
      <c r="D82" s="77">
        <v>0</v>
      </c>
      <c r="E82" s="77">
        <v>0</v>
      </c>
      <c r="F82" s="77">
        <v>0</v>
      </c>
      <c r="G82" s="193"/>
      <c r="H82" s="226"/>
      <c r="I82" s="181"/>
      <c r="J82" s="181"/>
    </row>
    <row r="83" spans="1:14" ht="15.75" customHeight="1" x14ac:dyDescent="0.25">
      <c r="A83" s="172" t="s">
        <v>1</v>
      </c>
      <c r="B83" s="173"/>
      <c r="C83" s="5"/>
      <c r="D83" s="68"/>
      <c r="E83" s="68"/>
      <c r="F83" s="68"/>
      <c r="G83" s="193"/>
      <c r="H83" s="226"/>
      <c r="I83" s="181"/>
      <c r="J83" s="181"/>
    </row>
    <row r="84" spans="1:14" ht="14.4" customHeight="1" x14ac:dyDescent="0.25">
      <c r="A84" s="172" t="s">
        <v>2</v>
      </c>
      <c r="B84" s="173"/>
      <c r="C84" s="5"/>
      <c r="D84" s="68"/>
      <c r="E84" s="68"/>
      <c r="F84" s="68"/>
      <c r="G84" s="193"/>
      <c r="H84" s="226"/>
      <c r="I84" s="181"/>
      <c r="J84" s="181"/>
    </row>
    <row r="85" spans="1:14" ht="14.4" customHeight="1" x14ac:dyDescent="0.25">
      <c r="A85" s="172" t="s">
        <v>43</v>
      </c>
      <c r="B85" s="173"/>
      <c r="C85" s="5"/>
      <c r="D85" s="68"/>
      <c r="E85" s="68"/>
      <c r="F85" s="68"/>
      <c r="G85" s="193"/>
      <c r="H85" s="226"/>
      <c r="I85" s="181"/>
      <c r="J85" s="181"/>
    </row>
    <row r="86" spans="1:14" ht="12" customHeight="1" x14ac:dyDescent="0.25">
      <c r="A86" s="172" t="s">
        <v>42</v>
      </c>
      <c r="B86" s="173"/>
      <c r="C86" s="5"/>
      <c r="D86" s="68"/>
      <c r="E86" s="68"/>
      <c r="F86" s="68"/>
      <c r="G86" s="193"/>
      <c r="H86" s="226"/>
      <c r="I86" s="181"/>
      <c r="J86" s="181"/>
    </row>
    <row r="87" spans="1:14" ht="72" customHeight="1" x14ac:dyDescent="0.25">
      <c r="A87" s="6" t="s">
        <v>90</v>
      </c>
      <c r="B87" s="4" t="s">
        <v>201</v>
      </c>
      <c r="C87" s="5"/>
      <c r="D87" s="68"/>
      <c r="E87" s="68"/>
      <c r="F87" s="68"/>
      <c r="G87" s="176" t="s">
        <v>5</v>
      </c>
      <c r="H87" s="225" t="s">
        <v>202</v>
      </c>
      <c r="I87" s="180" t="s">
        <v>150</v>
      </c>
      <c r="J87" s="180" t="s">
        <v>151</v>
      </c>
    </row>
    <row r="88" spans="1:14" ht="13.2" customHeight="1" x14ac:dyDescent="0.25">
      <c r="A88" s="172" t="s">
        <v>4</v>
      </c>
      <c r="B88" s="173"/>
      <c r="C88" s="5">
        <f>SUM(C89:C94)</f>
        <v>1440</v>
      </c>
      <c r="D88" s="68">
        <f>SUM(D89:D94)</f>
        <v>380</v>
      </c>
      <c r="E88" s="68">
        <f>SUM(E89:E94)</f>
        <v>430</v>
      </c>
      <c r="F88" s="68">
        <f>SUM(F89:F94)</f>
        <v>630</v>
      </c>
      <c r="G88" s="177"/>
      <c r="H88" s="226"/>
      <c r="I88" s="181"/>
      <c r="J88" s="181"/>
    </row>
    <row r="89" spans="1:14" ht="13.2" customHeight="1" x14ac:dyDescent="0.25">
      <c r="A89" s="172" t="s">
        <v>7</v>
      </c>
      <c r="B89" s="173"/>
      <c r="C89" s="5"/>
      <c r="D89" s="68"/>
      <c r="E89" s="68"/>
      <c r="F89" s="68"/>
      <c r="G89" s="177"/>
      <c r="H89" s="226"/>
      <c r="I89" s="181"/>
      <c r="J89" s="181"/>
    </row>
    <row r="90" spans="1:14" ht="13.2" customHeight="1" x14ac:dyDescent="0.25">
      <c r="A90" s="172" t="s">
        <v>0</v>
      </c>
      <c r="B90" s="173"/>
      <c r="C90" s="10">
        <f>SUM(D90:F90)</f>
        <v>1440</v>
      </c>
      <c r="D90" s="77">
        <v>380</v>
      </c>
      <c r="E90" s="77">
        <v>430</v>
      </c>
      <c r="F90" s="77">
        <v>630</v>
      </c>
      <c r="G90" s="177"/>
      <c r="H90" s="226"/>
      <c r="I90" s="181"/>
      <c r="J90" s="181"/>
    </row>
    <row r="91" spans="1:14" ht="13.2" customHeight="1" x14ac:dyDescent="0.25">
      <c r="A91" s="172" t="s">
        <v>1</v>
      </c>
      <c r="B91" s="173"/>
      <c r="C91" s="5"/>
      <c r="D91" s="68"/>
      <c r="E91" s="68"/>
      <c r="F91" s="68"/>
      <c r="G91" s="177"/>
      <c r="H91" s="226"/>
      <c r="I91" s="181"/>
      <c r="J91" s="181"/>
    </row>
    <row r="92" spans="1:14" ht="13.2" customHeight="1" x14ac:dyDescent="0.25">
      <c r="A92" s="172" t="s">
        <v>2</v>
      </c>
      <c r="B92" s="173"/>
      <c r="C92" s="5"/>
      <c r="D92" s="68"/>
      <c r="E92" s="68"/>
      <c r="F92" s="68"/>
      <c r="G92" s="177"/>
      <c r="H92" s="226"/>
      <c r="I92" s="181"/>
      <c r="J92" s="181"/>
    </row>
    <row r="93" spans="1:14" ht="13.2" customHeight="1" x14ac:dyDescent="0.25">
      <c r="A93" s="172" t="s">
        <v>43</v>
      </c>
      <c r="B93" s="173"/>
      <c r="C93" s="5"/>
      <c r="D93" s="68"/>
      <c r="E93" s="68"/>
      <c r="F93" s="68"/>
      <c r="G93" s="177"/>
      <c r="H93" s="226"/>
      <c r="I93" s="181"/>
      <c r="J93" s="181"/>
    </row>
    <row r="94" spans="1:14" ht="13.2" customHeight="1" x14ac:dyDescent="0.25">
      <c r="A94" s="172" t="s">
        <v>42</v>
      </c>
      <c r="B94" s="173"/>
      <c r="C94" s="5"/>
      <c r="D94" s="68"/>
      <c r="E94" s="68"/>
      <c r="F94" s="68"/>
      <c r="G94" s="178"/>
      <c r="H94" s="251"/>
      <c r="I94" s="181"/>
      <c r="J94" s="181"/>
    </row>
    <row r="95" spans="1:14" ht="83.25" customHeight="1" x14ac:dyDescent="0.25">
      <c r="A95" s="20" t="s">
        <v>25</v>
      </c>
      <c r="B95" s="12" t="s">
        <v>276</v>
      </c>
      <c r="C95" s="11"/>
      <c r="D95" s="78"/>
      <c r="E95" s="79"/>
      <c r="F95" s="79"/>
      <c r="G95" s="318" t="s">
        <v>192</v>
      </c>
      <c r="H95" s="252" t="s">
        <v>242</v>
      </c>
      <c r="I95" s="208" t="s">
        <v>150</v>
      </c>
      <c r="J95" s="208" t="s">
        <v>151</v>
      </c>
      <c r="K95" s="116">
        <v>813</v>
      </c>
      <c r="L95" s="129">
        <f>SUM(D186)</f>
        <v>225</v>
      </c>
      <c r="M95" s="129">
        <f>SUM(E186)</f>
        <v>200</v>
      </c>
      <c r="N95" s="129">
        <f>SUM(F186)</f>
        <v>200</v>
      </c>
    </row>
    <row r="96" spans="1:14" ht="12.75" customHeight="1" x14ac:dyDescent="0.25">
      <c r="A96" s="238" t="s">
        <v>4</v>
      </c>
      <c r="B96" s="239"/>
      <c r="C96" s="12">
        <f>SUM(C104,C112,C120,C128,C136,C144,C152,C160,C168,C176,C184)</f>
        <v>10615</v>
      </c>
      <c r="D96" s="12">
        <f>SUM(D104,D112,D120,D128,D136,D144,D152,D160,D168,D176,D184)</f>
        <v>3370</v>
      </c>
      <c r="E96" s="12">
        <f>SUM(E104,E112,E120,E128,E136,E144,E152,E160,E168,E176,E184)</f>
        <v>3435</v>
      </c>
      <c r="F96" s="12">
        <f>SUM(F104,F112,F120,F128,F136,F144,F152,F160,F168,F176,F184)</f>
        <v>3810</v>
      </c>
      <c r="G96" s="319"/>
      <c r="H96" s="252"/>
      <c r="I96" s="209"/>
      <c r="J96" s="209"/>
      <c r="K96" s="116">
        <v>815</v>
      </c>
      <c r="L96" s="129">
        <f>SUM(D106,D114,D122,D130,D146,D154,D162,D170,D178)</f>
        <v>3145</v>
      </c>
      <c r="M96" s="129">
        <f>SUM(E106,E114,E122,E130,E146,E154,E162,E170,E178)</f>
        <v>3235</v>
      </c>
      <c r="N96" s="129">
        <f>SUM(F106,F114,F122,F130,F146,F154,F162,F170,F178)</f>
        <v>3610</v>
      </c>
    </row>
    <row r="97" spans="1:14" ht="14.25" customHeight="1" x14ac:dyDescent="0.25">
      <c r="A97" s="238" t="s">
        <v>7</v>
      </c>
      <c r="B97" s="239"/>
      <c r="C97" s="12"/>
      <c r="D97" s="73"/>
      <c r="E97" s="73"/>
      <c r="F97" s="73"/>
      <c r="G97" s="319"/>
      <c r="H97" s="252"/>
      <c r="I97" s="209"/>
      <c r="J97" s="209"/>
    </row>
    <row r="98" spans="1:14" ht="16.5" customHeight="1" x14ac:dyDescent="0.25">
      <c r="A98" s="238" t="s">
        <v>0</v>
      </c>
      <c r="B98" s="239"/>
      <c r="C98" s="12">
        <f>SUM(C106,C114,C122,C130,C138,C146,C154,C162,C170,C178,C186)</f>
        <v>10615</v>
      </c>
      <c r="D98" s="12">
        <f>SUM(D106,D114,D122,D130,D138,D146,D154,D162,D170,D178,D186)</f>
        <v>3370</v>
      </c>
      <c r="E98" s="12">
        <f>SUM(E106,E114,E122,E130,E138,E146,E154,E162,E170,E178,E186)</f>
        <v>3435</v>
      </c>
      <c r="F98" s="12">
        <f>SUM(F106,F114,F122,F130,F138,F146,F154,F162,F170,F178,F186)</f>
        <v>3810</v>
      </c>
      <c r="G98" s="319"/>
      <c r="H98" s="252"/>
      <c r="I98" s="209"/>
      <c r="J98" s="209"/>
      <c r="K98" s="116">
        <v>847</v>
      </c>
      <c r="L98" s="129">
        <f>SUM(D138)</f>
        <v>0</v>
      </c>
      <c r="M98" s="129">
        <f>SUM(E138)</f>
        <v>0</v>
      </c>
      <c r="N98" s="129">
        <f>SUM(F138)</f>
        <v>0</v>
      </c>
    </row>
    <row r="99" spans="1:14" ht="14.25" customHeight="1" x14ac:dyDescent="0.25">
      <c r="A99" s="238" t="s">
        <v>1</v>
      </c>
      <c r="B99" s="239"/>
      <c r="C99" s="12"/>
      <c r="D99" s="73"/>
      <c r="E99" s="73"/>
      <c r="F99" s="73"/>
      <c r="G99" s="319"/>
      <c r="H99" s="252"/>
      <c r="I99" s="209"/>
      <c r="J99" s="209"/>
    </row>
    <row r="100" spans="1:14" ht="15.75" customHeight="1" x14ac:dyDescent="0.25">
      <c r="A100" s="238" t="s">
        <v>2</v>
      </c>
      <c r="B100" s="239"/>
      <c r="C100" s="12"/>
      <c r="D100" s="73"/>
      <c r="E100" s="73"/>
      <c r="F100" s="73"/>
      <c r="G100" s="319"/>
      <c r="H100" s="252"/>
      <c r="I100" s="209"/>
      <c r="J100" s="209"/>
    </row>
    <row r="101" spans="1:14" ht="12" customHeight="1" x14ac:dyDescent="0.25">
      <c r="A101" s="238" t="s">
        <v>43</v>
      </c>
      <c r="B101" s="239"/>
      <c r="C101" s="12"/>
      <c r="D101" s="73"/>
      <c r="E101" s="73"/>
      <c r="F101" s="73"/>
      <c r="G101" s="319"/>
      <c r="H101" s="252"/>
      <c r="I101" s="209"/>
      <c r="J101" s="209"/>
    </row>
    <row r="102" spans="1:14" ht="16.2" customHeight="1" x14ac:dyDescent="0.25">
      <c r="A102" s="238" t="s">
        <v>42</v>
      </c>
      <c r="B102" s="239"/>
      <c r="C102" s="12"/>
      <c r="D102" s="73"/>
      <c r="E102" s="73"/>
      <c r="F102" s="73"/>
      <c r="G102" s="319"/>
      <c r="H102" s="252"/>
      <c r="I102" s="209"/>
      <c r="J102" s="209"/>
    </row>
    <row r="103" spans="1:14" ht="53.4" customHeight="1" x14ac:dyDescent="0.25">
      <c r="A103" s="6" t="s">
        <v>100</v>
      </c>
      <c r="B103" s="4" t="s">
        <v>196</v>
      </c>
      <c r="C103" s="5"/>
      <c r="D103" s="68"/>
      <c r="E103" s="68"/>
      <c r="F103" s="68"/>
      <c r="G103" s="176" t="s">
        <v>5</v>
      </c>
      <c r="H103" s="183" t="s">
        <v>148</v>
      </c>
      <c r="I103" s="180" t="s">
        <v>150</v>
      </c>
      <c r="J103" s="180" t="s">
        <v>151</v>
      </c>
    </row>
    <row r="104" spans="1:14" ht="13.5" customHeight="1" x14ac:dyDescent="0.25">
      <c r="A104" s="172" t="s">
        <v>4</v>
      </c>
      <c r="B104" s="173"/>
      <c r="C104" s="5">
        <f>SUM(C105:C110)</f>
        <v>2230</v>
      </c>
      <c r="D104" s="68">
        <f>SUM(D105:D110)</f>
        <v>770</v>
      </c>
      <c r="E104" s="68">
        <f>SUM(E105:E110)</f>
        <v>940</v>
      </c>
      <c r="F104" s="68">
        <f>SUM(F105:F110)</f>
        <v>520</v>
      </c>
      <c r="G104" s="177"/>
      <c r="H104" s="184"/>
      <c r="I104" s="181"/>
      <c r="J104" s="181"/>
    </row>
    <row r="105" spans="1:14" ht="13.5" customHeight="1" x14ac:dyDescent="0.25">
      <c r="A105" s="172" t="s">
        <v>7</v>
      </c>
      <c r="B105" s="173"/>
      <c r="C105" s="5"/>
      <c r="D105" s="68"/>
      <c r="E105" s="68"/>
      <c r="F105" s="68"/>
      <c r="G105" s="177"/>
      <c r="H105" s="184"/>
      <c r="I105" s="181"/>
      <c r="J105" s="181"/>
    </row>
    <row r="106" spans="1:14" ht="12.75" customHeight="1" x14ac:dyDescent="0.25">
      <c r="A106" s="172" t="s">
        <v>0</v>
      </c>
      <c r="B106" s="173"/>
      <c r="C106" s="10">
        <f>SUM(D106:F106)</f>
        <v>2230</v>
      </c>
      <c r="D106" s="166">
        <v>770</v>
      </c>
      <c r="E106" s="77">
        <v>940</v>
      </c>
      <c r="F106" s="77">
        <v>520</v>
      </c>
      <c r="G106" s="177"/>
      <c r="H106" s="184"/>
      <c r="I106" s="181"/>
      <c r="J106" s="181"/>
    </row>
    <row r="107" spans="1:14" ht="12" customHeight="1" x14ac:dyDescent="0.25">
      <c r="A107" s="172" t="s">
        <v>1</v>
      </c>
      <c r="B107" s="173"/>
      <c r="C107" s="5"/>
      <c r="D107" s="68"/>
      <c r="E107" s="68"/>
      <c r="F107" s="68"/>
      <c r="G107" s="177"/>
      <c r="H107" s="184"/>
      <c r="I107" s="181"/>
      <c r="J107" s="181"/>
    </row>
    <row r="108" spans="1:14" ht="14.4" customHeight="1" x14ac:dyDescent="0.25">
      <c r="A108" s="172" t="s">
        <v>2</v>
      </c>
      <c r="B108" s="173"/>
      <c r="C108" s="5"/>
      <c r="D108" s="68"/>
      <c r="E108" s="68"/>
      <c r="F108" s="68"/>
      <c r="G108" s="177"/>
      <c r="H108" s="184"/>
      <c r="I108" s="181"/>
      <c r="J108" s="181"/>
    </row>
    <row r="109" spans="1:14" ht="14.4" customHeight="1" x14ac:dyDescent="0.25">
      <c r="A109" s="172" t="s">
        <v>43</v>
      </c>
      <c r="B109" s="173"/>
      <c r="C109" s="5"/>
      <c r="D109" s="68"/>
      <c r="E109" s="68"/>
      <c r="F109" s="68"/>
      <c r="G109" s="16"/>
      <c r="H109" s="184"/>
      <c r="I109" s="181"/>
      <c r="J109" s="181"/>
    </row>
    <row r="110" spans="1:14" ht="14.25" customHeight="1" x14ac:dyDescent="0.25">
      <c r="A110" s="172" t="s">
        <v>42</v>
      </c>
      <c r="B110" s="173"/>
      <c r="C110" s="5"/>
      <c r="D110" s="68"/>
      <c r="E110" s="68"/>
      <c r="F110" s="68"/>
      <c r="G110" s="16"/>
      <c r="H110" s="185"/>
      <c r="I110" s="181"/>
      <c r="J110" s="181"/>
    </row>
    <row r="111" spans="1:14" ht="48.6" customHeight="1" x14ac:dyDescent="0.25">
      <c r="A111" s="6" t="s">
        <v>101</v>
      </c>
      <c r="B111" s="4" t="s">
        <v>180</v>
      </c>
      <c r="C111" s="5"/>
      <c r="D111" s="68"/>
      <c r="E111" s="68"/>
      <c r="F111" s="68"/>
      <c r="G111" s="192" t="s">
        <v>5</v>
      </c>
      <c r="H111" s="225" t="s">
        <v>148</v>
      </c>
      <c r="I111" s="180" t="s">
        <v>150</v>
      </c>
      <c r="J111" s="180" t="s">
        <v>151</v>
      </c>
    </row>
    <row r="112" spans="1:14" ht="13.5" customHeight="1" x14ac:dyDescent="0.25">
      <c r="A112" s="172" t="s">
        <v>4</v>
      </c>
      <c r="B112" s="173"/>
      <c r="C112" s="5">
        <f>SUM(C113:C118)</f>
        <v>1200</v>
      </c>
      <c r="D112" s="68">
        <f>SUM(D113:D118)</f>
        <v>400</v>
      </c>
      <c r="E112" s="68">
        <f>SUM(E113:E118)</f>
        <v>400</v>
      </c>
      <c r="F112" s="68">
        <f>SUM(F113:F118)</f>
        <v>400</v>
      </c>
      <c r="G112" s="193"/>
      <c r="H112" s="226"/>
      <c r="I112" s="181"/>
      <c r="J112" s="181"/>
    </row>
    <row r="113" spans="1:10" s="1" customFormat="1" ht="13.5" customHeight="1" x14ac:dyDescent="0.25">
      <c r="A113" s="172" t="s">
        <v>7</v>
      </c>
      <c r="B113" s="173"/>
      <c r="C113" s="5"/>
      <c r="D113" s="68"/>
      <c r="E113" s="68"/>
      <c r="F113" s="68"/>
      <c r="G113" s="193"/>
      <c r="H113" s="226"/>
      <c r="I113" s="181"/>
      <c r="J113" s="181"/>
    </row>
    <row r="114" spans="1:10" s="1" customFormat="1" ht="12.75" customHeight="1" x14ac:dyDescent="0.25">
      <c r="A114" s="172" t="s">
        <v>0</v>
      </c>
      <c r="B114" s="173"/>
      <c r="C114" s="10">
        <f>SUM(D114:F114)</f>
        <v>1200</v>
      </c>
      <c r="D114" s="77">
        <v>400</v>
      </c>
      <c r="E114" s="77">
        <v>400</v>
      </c>
      <c r="F114" s="77">
        <v>400</v>
      </c>
      <c r="G114" s="193"/>
      <c r="H114" s="226"/>
      <c r="I114" s="181"/>
      <c r="J114" s="181"/>
    </row>
    <row r="115" spans="1:10" s="1" customFormat="1" ht="12" customHeight="1" x14ac:dyDescent="0.25">
      <c r="A115" s="172" t="s">
        <v>1</v>
      </c>
      <c r="B115" s="173"/>
      <c r="C115" s="5"/>
      <c r="D115" s="68"/>
      <c r="E115" s="68"/>
      <c r="F115" s="68"/>
      <c r="G115" s="193"/>
      <c r="H115" s="226"/>
      <c r="I115" s="181"/>
      <c r="J115" s="181"/>
    </row>
    <row r="116" spans="1:10" s="1" customFormat="1" ht="12.75" customHeight="1" x14ac:dyDescent="0.25">
      <c r="A116" s="172" t="s">
        <v>2</v>
      </c>
      <c r="B116" s="173"/>
      <c r="C116" s="5"/>
      <c r="D116" s="68"/>
      <c r="E116" s="68"/>
      <c r="F116" s="68"/>
      <c r="G116" s="193"/>
      <c r="H116" s="226"/>
      <c r="I116" s="181"/>
      <c r="J116" s="181"/>
    </row>
    <row r="117" spans="1:10" s="1" customFormat="1" ht="12.75" customHeight="1" x14ac:dyDescent="0.25">
      <c r="A117" s="172" t="s">
        <v>43</v>
      </c>
      <c r="B117" s="173"/>
      <c r="C117" s="5"/>
      <c r="D117" s="68"/>
      <c r="E117" s="68"/>
      <c r="F117" s="68"/>
      <c r="G117" s="193"/>
      <c r="H117" s="226"/>
      <c r="I117" s="181"/>
      <c r="J117" s="181"/>
    </row>
    <row r="118" spans="1:10" s="1" customFormat="1" ht="14.25" customHeight="1" x14ac:dyDescent="0.25">
      <c r="A118" s="172" t="s">
        <v>42</v>
      </c>
      <c r="B118" s="173"/>
      <c r="C118" s="5"/>
      <c r="D118" s="68"/>
      <c r="E118" s="68"/>
      <c r="F118" s="68"/>
      <c r="G118" s="193"/>
      <c r="H118" s="226"/>
      <c r="I118" s="181"/>
      <c r="J118" s="181"/>
    </row>
    <row r="119" spans="1:10" s="1" customFormat="1" ht="93" customHeight="1" x14ac:dyDescent="0.25">
      <c r="A119" s="6" t="s">
        <v>51</v>
      </c>
      <c r="B119" s="4" t="s">
        <v>138</v>
      </c>
      <c r="C119" s="5"/>
      <c r="D119" s="68"/>
      <c r="E119" s="68"/>
      <c r="F119" s="68"/>
      <c r="G119" s="176" t="s">
        <v>5</v>
      </c>
      <c r="H119" s="189" t="s">
        <v>147</v>
      </c>
      <c r="I119" s="180" t="s">
        <v>150</v>
      </c>
      <c r="J119" s="180" t="s">
        <v>151</v>
      </c>
    </row>
    <row r="120" spans="1:10" s="1" customFormat="1" ht="13.5" customHeight="1" x14ac:dyDescent="0.25">
      <c r="A120" s="172" t="s">
        <v>4</v>
      </c>
      <c r="B120" s="173"/>
      <c r="C120" s="5">
        <f>SUM(C121:C126)</f>
        <v>2565</v>
      </c>
      <c r="D120" s="68">
        <f>SUM(D121:D126)</f>
        <v>1055</v>
      </c>
      <c r="E120" s="68">
        <f>SUM(E121:E126)</f>
        <v>760</v>
      </c>
      <c r="F120" s="68">
        <f>SUM(F121:F126)</f>
        <v>750</v>
      </c>
      <c r="G120" s="177"/>
      <c r="H120" s="190"/>
      <c r="I120" s="181"/>
      <c r="J120" s="181"/>
    </row>
    <row r="121" spans="1:10" s="1" customFormat="1" ht="13.5" customHeight="1" x14ac:dyDescent="0.25">
      <c r="A121" s="172" t="s">
        <v>7</v>
      </c>
      <c r="B121" s="173"/>
      <c r="C121" s="5"/>
      <c r="D121" s="68"/>
      <c r="E121" s="68"/>
      <c r="F121" s="68"/>
      <c r="G121" s="177"/>
      <c r="H121" s="190"/>
      <c r="I121" s="181"/>
      <c r="J121" s="181"/>
    </row>
    <row r="122" spans="1:10" s="1" customFormat="1" ht="12.75" customHeight="1" x14ac:dyDescent="0.25">
      <c r="A122" s="172" t="s">
        <v>0</v>
      </c>
      <c r="B122" s="173"/>
      <c r="C122" s="10">
        <f>SUM(D122:F122)</f>
        <v>2565</v>
      </c>
      <c r="D122" s="166">
        <v>1055</v>
      </c>
      <c r="E122" s="77">
        <v>760</v>
      </c>
      <c r="F122" s="77">
        <v>750</v>
      </c>
      <c r="G122" s="177"/>
      <c r="H122" s="190"/>
      <c r="I122" s="181"/>
      <c r="J122" s="181"/>
    </row>
    <row r="123" spans="1:10" s="1" customFormat="1" ht="14.25" customHeight="1" x14ac:dyDescent="0.25">
      <c r="A123" s="172" t="s">
        <v>1</v>
      </c>
      <c r="B123" s="173"/>
      <c r="C123" s="5"/>
      <c r="D123" s="68"/>
      <c r="E123" s="68"/>
      <c r="F123" s="68"/>
      <c r="G123" s="177"/>
      <c r="H123" s="190"/>
      <c r="I123" s="181"/>
      <c r="J123" s="181"/>
    </row>
    <row r="124" spans="1:10" s="1" customFormat="1" ht="13.2" customHeight="1" x14ac:dyDescent="0.25">
      <c r="A124" s="172" t="s">
        <v>2</v>
      </c>
      <c r="B124" s="173"/>
      <c r="C124" s="5"/>
      <c r="D124" s="68"/>
      <c r="E124" s="68"/>
      <c r="F124" s="68"/>
      <c r="G124" s="177"/>
      <c r="H124" s="190"/>
      <c r="I124" s="181"/>
      <c r="J124" s="181"/>
    </row>
    <row r="125" spans="1:10" s="1" customFormat="1" ht="13.2" customHeight="1" x14ac:dyDescent="0.25">
      <c r="A125" s="172" t="s">
        <v>43</v>
      </c>
      <c r="B125" s="173"/>
      <c r="C125" s="5"/>
      <c r="D125" s="68"/>
      <c r="E125" s="68"/>
      <c r="F125" s="68"/>
      <c r="G125" s="177"/>
      <c r="H125" s="190"/>
      <c r="I125" s="181"/>
      <c r="J125" s="181"/>
    </row>
    <row r="126" spans="1:10" s="1" customFormat="1" ht="14.25" customHeight="1" x14ac:dyDescent="0.25">
      <c r="A126" s="172" t="s">
        <v>42</v>
      </c>
      <c r="B126" s="173"/>
      <c r="C126" s="5"/>
      <c r="D126" s="68"/>
      <c r="E126" s="68"/>
      <c r="F126" s="68"/>
      <c r="G126" s="16"/>
      <c r="H126" s="191"/>
      <c r="I126" s="181"/>
      <c r="J126" s="181"/>
    </row>
    <row r="127" spans="1:10" s="1" customFormat="1" ht="40.799999999999997" customHeight="1" x14ac:dyDescent="0.25">
      <c r="A127" s="6" t="s">
        <v>52</v>
      </c>
      <c r="B127" s="4" t="s">
        <v>170</v>
      </c>
      <c r="C127" s="5"/>
      <c r="D127" s="68"/>
      <c r="E127" s="68"/>
      <c r="F127" s="68"/>
      <c r="G127" s="176" t="s">
        <v>5</v>
      </c>
      <c r="H127" s="189" t="s">
        <v>147</v>
      </c>
      <c r="I127" s="121" t="s">
        <v>150</v>
      </c>
      <c r="J127" s="121" t="s">
        <v>151</v>
      </c>
    </row>
    <row r="128" spans="1:10" s="1" customFormat="1" ht="13.2" customHeight="1" x14ac:dyDescent="0.25">
      <c r="A128" s="172" t="s">
        <v>4</v>
      </c>
      <c r="B128" s="173"/>
      <c r="C128" s="5">
        <f>SUM(C129:C134)</f>
        <v>475</v>
      </c>
      <c r="D128" s="68">
        <f>SUM(D129:D134)</f>
        <v>0</v>
      </c>
      <c r="E128" s="68">
        <f>SUM(E129:E134)</f>
        <v>235</v>
      </c>
      <c r="F128" s="68">
        <f>SUM(F129:F134)</f>
        <v>240</v>
      </c>
      <c r="G128" s="177"/>
      <c r="H128" s="190"/>
      <c r="I128" s="63"/>
      <c r="J128" s="63"/>
    </row>
    <row r="129" spans="1:10" s="1" customFormat="1" ht="13.2" customHeight="1" x14ac:dyDescent="0.25">
      <c r="A129" s="172" t="s">
        <v>7</v>
      </c>
      <c r="B129" s="173"/>
      <c r="C129" s="5"/>
      <c r="D129" s="68"/>
      <c r="E129" s="68"/>
      <c r="F129" s="68"/>
      <c r="G129" s="177"/>
      <c r="H129" s="190"/>
      <c r="I129" s="63"/>
      <c r="J129" s="63"/>
    </row>
    <row r="130" spans="1:10" s="1" customFormat="1" ht="13.2" customHeight="1" x14ac:dyDescent="0.25">
      <c r="A130" s="172" t="s">
        <v>0</v>
      </c>
      <c r="B130" s="173"/>
      <c r="C130" s="10">
        <f>SUM(D130:F130)</f>
        <v>475</v>
      </c>
      <c r="D130" s="77">
        <v>0</v>
      </c>
      <c r="E130" s="77">
        <v>235</v>
      </c>
      <c r="F130" s="77">
        <v>240</v>
      </c>
      <c r="G130" s="177"/>
      <c r="H130" s="190"/>
      <c r="I130" s="63"/>
      <c r="J130" s="63"/>
    </row>
    <row r="131" spans="1:10" s="1" customFormat="1" ht="13.2" customHeight="1" x14ac:dyDescent="0.25">
      <c r="A131" s="172" t="s">
        <v>1</v>
      </c>
      <c r="B131" s="173"/>
      <c r="C131" s="5"/>
      <c r="D131" s="68"/>
      <c r="E131" s="68"/>
      <c r="F131" s="68"/>
      <c r="G131" s="16"/>
      <c r="H131" s="190"/>
      <c r="I131" s="63"/>
      <c r="J131" s="63"/>
    </row>
    <row r="132" spans="1:10" s="1" customFormat="1" ht="13.2" customHeight="1" x14ac:dyDescent="0.25">
      <c r="A132" s="172" t="s">
        <v>2</v>
      </c>
      <c r="B132" s="173"/>
      <c r="C132" s="5"/>
      <c r="D132" s="68"/>
      <c r="E132" s="68"/>
      <c r="F132" s="68"/>
      <c r="G132" s="16"/>
      <c r="H132" s="190"/>
      <c r="I132" s="63"/>
      <c r="J132" s="63"/>
    </row>
    <row r="133" spans="1:10" s="1" customFormat="1" ht="13.2" customHeight="1" x14ac:dyDescent="0.25">
      <c r="A133" s="172" t="s">
        <v>43</v>
      </c>
      <c r="B133" s="173"/>
      <c r="C133" s="9"/>
      <c r="D133" s="74"/>
      <c r="E133" s="68"/>
      <c r="F133" s="68"/>
      <c r="G133" s="16"/>
      <c r="H133" s="190"/>
      <c r="I133" s="63"/>
      <c r="J133" s="63"/>
    </row>
    <row r="134" spans="1:10" s="1" customFormat="1" ht="13.2" customHeight="1" x14ac:dyDescent="0.25">
      <c r="A134" s="172" t="s">
        <v>42</v>
      </c>
      <c r="B134" s="173"/>
      <c r="C134" s="9"/>
      <c r="D134" s="74"/>
      <c r="E134" s="68"/>
      <c r="F134" s="68"/>
      <c r="G134" s="16"/>
      <c r="H134" s="191"/>
      <c r="I134" s="63"/>
      <c r="J134" s="63"/>
    </row>
    <row r="135" spans="1:10" s="1" customFormat="1" ht="36" customHeight="1" x14ac:dyDescent="0.25">
      <c r="A135" s="6" t="s">
        <v>52</v>
      </c>
      <c r="B135" s="4" t="s">
        <v>170</v>
      </c>
      <c r="C135" s="5"/>
      <c r="D135" s="68"/>
      <c r="E135" s="68"/>
      <c r="F135" s="68"/>
      <c r="G135" s="246" t="s">
        <v>190</v>
      </c>
      <c r="H135" s="225" t="s">
        <v>64</v>
      </c>
      <c r="I135" s="180" t="s">
        <v>150</v>
      </c>
      <c r="J135" s="180" t="s">
        <v>151</v>
      </c>
    </row>
    <row r="136" spans="1:10" s="1" customFormat="1" ht="13.5" customHeight="1" x14ac:dyDescent="0.25">
      <c r="A136" s="172" t="s">
        <v>4</v>
      </c>
      <c r="B136" s="173"/>
      <c r="C136" s="5">
        <f>SUM(C137:C142)</f>
        <v>0</v>
      </c>
      <c r="D136" s="68">
        <f>SUM(D137:D142)</f>
        <v>0</v>
      </c>
      <c r="E136" s="68">
        <f>SUM(E137:E142)</f>
        <v>0</v>
      </c>
      <c r="F136" s="68">
        <f>SUM(F137:F142)</f>
        <v>0</v>
      </c>
      <c r="G136" s="247"/>
      <c r="H136" s="226"/>
      <c r="I136" s="181"/>
      <c r="J136" s="181"/>
    </row>
    <row r="137" spans="1:10" s="1" customFormat="1" ht="12.75" customHeight="1" x14ac:dyDescent="0.25">
      <c r="A137" s="172" t="s">
        <v>7</v>
      </c>
      <c r="B137" s="173"/>
      <c r="C137" s="5"/>
      <c r="D137" s="68"/>
      <c r="E137" s="68"/>
      <c r="F137" s="68"/>
      <c r="G137" s="247"/>
      <c r="H137" s="226"/>
      <c r="I137" s="181"/>
      <c r="J137" s="181"/>
    </row>
    <row r="138" spans="1:10" s="1" customFormat="1" ht="12.75" customHeight="1" x14ac:dyDescent="0.25">
      <c r="A138" s="172" t="s">
        <v>0</v>
      </c>
      <c r="B138" s="173"/>
      <c r="C138" s="26">
        <f>SUM(D138:F138)</f>
        <v>0</v>
      </c>
      <c r="D138" s="81">
        <v>0</v>
      </c>
      <c r="E138" s="81">
        <v>0</v>
      </c>
      <c r="F138" s="81">
        <v>0</v>
      </c>
      <c r="G138" s="247"/>
      <c r="H138" s="226"/>
      <c r="I138" s="181"/>
      <c r="J138" s="181"/>
    </row>
    <row r="139" spans="1:10" s="1" customFormat="1" ht="12.75" customHeight="1" x14ac:dyDescent="0.25">
      <c r="A139" s="172" t="s">
        <v>1</v>
      </c>
      <c r="B139" s="173"/>
      <c r="C139" s="5"/>
      <c r="D139" s="68"/>
      <c r="E139" s="68"/>
      <c r="F139" s="68"/>
      <c r="G139" s="247"/>
      <c r="H139" s="226"/>
      <c r="I139" s="181"/>
      <c r="J139" s="181"/>
    </row>
    <row r="140" spans="1:10" s="1" customFormat="1" ht="13.2" customHeight="1" x14ac:dyDescent="0.25">
      <c r="A140" s="172" t="s">
        <v>2</v>
      </c>
      <c r="B140" s="173"/>
      <c r="C140" s="5"/>
      <c r="D140" s="68"/>
      <c r="E140" s="68"/>
      <c r="F140" s="68"/>
      <c r="G140" s="247"/>
      <c r="H140" s="226"/>
      <c r="I140" s="181"/>
      <c r="J140" s="181"/>
    </row>
    <row r="141" spans="1:10" s="1" customFormat="1" ht="13.2" customHeight="1" x14ac:dyDescent="0.25">
      <c r="A141" s="172" t="s">
        <v>43</v>
      </c>
      <c r="B141" s="173"/>
      <c r="C141" s="5"/>
      <c r="D141" s="68"/>
      <c r="E141" s="68"/>
      <c r="F141" s="68"/>
      <c r="G141" s="247"/>
      <c r="H141" s="226"/>
      <c r="I141" s="181"/>
      <c r="J141" s="181"/>
    </row>
    <row r="142" spans="1:10" s="1" customFormat="1" ht="14.25" customHeight="1" x14ac:dyDescent="0.25">
      <c r="A142" s="172" t="s">
        <v>42</v>
      </c>
      <c r="B142" s="173"/>
      <c r="C142" s="5"/>
      <c r="D142" s="68"/>
      <c r="E142" s="68"/>
      <c r="F142" s="68"/>
      <c r="G142" s="248"/>
      <c r="H142" s="251"/>
      <c r="I142" s="182"/>
      <c r="J142" s="182"/>
    </row>
    <row r="143" spans="1:10" s="1" customFormat="1" ht="58.8" customHeight="1" x14ac:dyDescent="0.25">
      <c r="A143" s="6" t="s">
        <v>53</v>
      </c>
      <c r="B143" s="4" t="s">
        <v>181</v>
      </c>
      <c r="C143" s="5"/>
      <c r="D143" s="68"/>
      <c r="E143" s="68"/>
      <c r="F143" s="68"/>
      <c r="G143" s="176" t="s">
        <v>5</v>
      </c>
      <c r="H143" s="189" t="s">
        <v>66</v>
      </c>
      <c r="I143" s="180" t="s">
        <v>150</v>
      </c>
      <c r="J143" s="180" t="s">
        <v>151</v>
      </c>
    </row>
    <row r="144" spans="1:10" s="1" customFormat="1" ht="13.5" customHeight="1" x14ac:dyDescent="0.25">
      <c r="A144" s="172" t="s">
        <v>4</v>
      </c>
      <c r="B144" s="173"/>
      <c r="C144" s="5">
        <f>SUM(C145:C150)</f>
        <v>900</v>
      </c>
      <c r="D144" s="68">
        <f>SUM(D145:D150)</f>
        <v>0</v>
      </c>
      <c r="E144" s="68">
        <f>SUM(E145:E150)</f>
        <v>300</v>
      </c>
      <c r="F144" s="68">
        <f>SUM(F145:F150)</f>
        <v>600</v>
      </c>
      <c r="G144" s="177"/>
      <c r="H144" s="190"/>
      <c r="I144" s="181"/>
      <c r="J144" s="181"/>
    </row>
    <row r="145" spans="1:10" s="1" customFormat="1" ht="13.5" customHeight="1" x14ac:dyDescent="0.25">
      <c r="A145" s="172" t="s">
        <v>7</v>
      </c>
      <c r="B145" s="173"/>
      <c r="C145" s="5"/>
      <c r="D145" s="68"/>
      <c r="E145" s="68"/>
      <c r="F145" s="68"/>
      <c r="G145" s="177"/>
      <c r="H145" s="190"/>
      <c r="I145" s="181"/>
      <c r="J145" s="181"/>
    </row>
    <row r="146" spans="1:10" s="1" customFormat="1" ht="12.75" customHeight="1" x14ac:dyDescent="0.25">
      <c r="A146" s="172" t="s">
        <v>0</v>
      </c>
      <c r="B146" s="173"/>
      <c r="C146" s="10">
        <f>SUM(D146:F146)</f>
        <v>900</v>
      </c>
      <c r="D146" s="77">
        <v>0</v>
      </c>
      <c r="E146" s="77">
        <v>300</v>
      </c>
      <c r="F146" s="77">
        <v>600</v>
      </c>
      <c r="G146" s="16"/>
      <c r="H146" s="36"/>
      <c r="I146" s="181"/>
      <c r="J146" s="181"/>
    </row>
    <row r="147" spans="1:10" s="1" customFormat="1" ht="9.6" customHeight="1" x14ac:dyDescent="0.25">
      <c r="A147" s="172" t="s">
        <v>1</v>
      </c>
      <c r="B147" s="173"/>
      <c r="C147" s="5"/>
      <c r="D147" s="68"/>
      <c r="E147" s="68"/>
      <c r="F147" s="68"/>
      <c r="G147" s="16"/>
      <c r="H147" s="36"/>
      <c r="I147" s="181"/>
      <c r="J147" s="181"/>
    </row>
    <row r="148" spans="1:10" s="1" customFormat="1" ht="9.6" customHeight="1" x14ac:dyDescent="0.25">
      <c r="A148" s="172" t="s">
        <v>2</v>
      </c>
      <c r="B148" s="173"/>
      <c r="C148" s="5"/>
      <c r="D148" s="68"/>
      <c r="E148" s="68"/>
      <c r="F148" s="68"/>
      <c r="G148" s="16"/>
      <c r="H148" s="36"/>
      <c r="I148" s="181"/>
      <c r="J148" s="181"/>
    </row>
    <row r="149" spans="1:10" s="1" customFormat="1" ht="9.6" customHeight="1" x14ac:dyDescent="0.25">
      <c r="A149" s="172" t="s">
        <v>43</v>
      </c>
      <c r="B149" s="173"/>
      <c r="C149" s="5"/>
      <c r="D149" s="68"/>
      <c r="E149" s="68"/>
      <c r="F149" s="68"/>
      <c r="G149" s="16"/>
      <c r="H149" s="36"/>
      <c r="I149" s="181"/>
      <c r="J149" s="181"/>
    </row>
    <row r="150" spans="1:10" s="1" customFormat="1" ht="9.6" customHeight="1" x14ac:dyDescent="0.25">
      <c r="A150" s="172" t="s">
        <v>42</v>
      </c>
      <c r="B150" s="173"/>
      <c r="C150" s="5"/>
      <c r="D150" s="68"/>
      <c r="E150" s="68"/>
      <c r="F150" s="68"/>
      <c r="G150" s="16"/>
      <c r="H150" s="36"/>
      <c r="I150" s="181"/>
      <c r="J150" s="181"/>
    </row>
    <row r="151" spans="1:10" s="1" customFormat="1" ht="74.400000000000006" customHeight="1" x14ac:dyDescent="0.25">
      <c r="A151" s="6" t="s">
        <v>54</v>
      </c>
      <c r="B151" s="170" t="s">
        <v>182</v>
      </c>
      <c r="C151" s="5"/>
      <c r="D151" s="68"/>
      <c r="E151" s="68"/>
      <c r="F151" s="68"/>
      <c r="G151" s="176" t="s">
        <v>5</v>
      </c>
      <c r="H151" s="189" t="s">
        <v>66</v>
      </c>
      <c r="I151" s="180" t="s">
        <v>150</v>
      </c>
      <c r="J151" s="180" t="s">
        <v>151</v>
      </c>
    </row>
    <row r="152" spans="1:10" s="1" customFormat="1" ht="13.2" customHeight="1" x14ac:dyDescent="0.25">
      <c r="A152" s="172" t="s">
        <v>4</v>
      </c>
      <c r="B152" s="173"/>
      <c r="C152" s="5">
        <f>SUM(C153:C158)</f>
        <v>1520</v>
      </c>
      <c r="D152" s="68">
        <f>SUM(D153:D158)</f>
        <v>620</v>
      </c>
      <c r="E152" s="68">
        <f>SUM(E153:E158)</f>
        <v>350</v>
      </c>
      <c r="F152" s="68">
        <f>SUM(F153:F158)</f>
        <v>550</v>
      </c>
      <c r="G152" s="177"/>
      <c r="H152" s="190"/>
      <c r="I152" s="181"/>
      <c r="J152" s="181"/>
    </row>
    <row r="153" spans="1:10" s="1" customFormat="1" ht="12.75" customHeight="1" x14ac:dyDescent="0.25">
      <c r="A153" s="172" t="s">
        <v>7</v>
      </c>
      <c r="B153" s="173"/>
      <c r="C153" s="5"/>
      <c r="D153" s="68"/>
      <c r="E153" s="68"/>
      <c r="F153" s="68"/>
      <c r="G153" s="177"/>
      <c r="H153" s="190"/>
      <c r="I153" s="181"/>
      <c r="J153" s="181"/>
    </row>
    <row r="154" spans="1:10" s="1" customFormat="1" ht="13.2" customHeight="1" x14ac:dyDescent="0.25">
      <c r="A154" s="172" t="s">
        <v>0</v>
      </c>
      <c r="B154" s="173"/>
      <c r="C154" s="10">
        <f>SUM(D154:F154)</f>
        <v>1520</v>
      </c>
      <c r="D154" s="77">
        <v>620</v>
      </c>
      <c r="E154" s="77">
        <v>350</v>
      </c>
      <c r="F154" s="77">
        <v>550</v>
      </c>
      <c r="G154" s="177"/>
      <c r="H154" s="190"/>
      <c r="I154" s="181"/>
      <c r="J154" s="181"/>
    </row>
    <row r="155" spans="1:10" s="1" customFormat="1" ht="13.2" customHeight="1" x14ac:dyDescent="0.25">
      <c r="A155" s="172" t="s">
        <v>1</v>
      </c>
      <c r="B155" s="173"/>
      <c r="C155" s="5"/>
      <c r="D155" s="68"/>
      <c r="E155" s="68"/>
      <c r="F155" s="68"/>
      <c r="G155" s="177"/>
      <c r="H155" s="190"/>
      <c r="I155" s="181"/>
      <c r="J155" s="181"/>
    </row>
    <row r="156" spans="1:10" s="1" customFormat="1" ht="13.2" customHeight="1" x14ac:dyDescent="0.25">
      <c r="A156" s="172" t="s">
        <v>2</v>
      </c>
      <c r="B156" s="173"/>
      <c r="C156" s="5"/>
      <c r="D156" s="68"/>
      <c r="E156" s="68"/>
      <c r="F156" s="68"/>
      <c r="G156" s="177"/>
      <c r="H156" s="190"/>
      <c r="I156" s="181"/>
      <c r="J156" s="181"/>
    </row>
    <row r="157" spans="1:10" s="1" customFormat="1" ht="13.2" customHeight="1" x14ac:dyDescent="0.25">
      <c r="A157" s="172" t="s">
        <v>43</v>
      </c>
      <c r="B157" s="173"/>
      <c r="C157" s="9"/>
      <c r="D157" s="74"/>
      <c r="E157" s="68"/>
      <c r="F157" s="68"/>
      <c r="G157" s="177"/>
      <c r="H157" s="190"/>
      <c r="I157" s="181"/>
      <c r="J157" s="181"/>
    </row>
    <row r="158" spans="1:10" s="1" customFormat="1" ht="13.2" customHeight="1" x14ac:dyDescent="0.25">
      <c r="A158" s="172" t="s">
        <v>42</v>
      </c>
      <c r="B158" s="173"/>
      <c r="C158" s="9"/>
      <c r="D158" s="74"/>
      <c r="E158" s="68"/>
      <c r="F158" s="68"/>
      <c r="G158" s="178"/>
      <c r="H158" s="191"/>
      <c r="I158" s="181"/>
      <c r="J158" s="181"/>
    </row>
    <row r="159" spans="1:10" s="1" customFormat="1" ht="66" customHeight="1" x14ac:dyDescent="0.25">
      <c r="A159" s="6" t="s">
        <v>55</v>
      </c>
      <c r="B159" s="4" t="s">
        <v>183</v>
      </c>
      <c r="C159" s="5"/>
      <c r="D159" s="68"/>
      <c r="E159" s="68"/>
      <c r="F159" s="68"/>
      <c r="G159" s="192" t="s">
        <v>5</v>
      </c>
      <c r="H159" s="225" t="s">
        <v>249</v>
      </c>
      <c r="I159" s="180" t="s">
        <v>150</v>
      </c>
      <c r="J159" s="180" t="s">
        <v>151</v>
      </c>
    </row>
    <row r="160" spans="1:10" s="1" customFormat="1" ht="13.2" customHeight="1" x14ac:dyDescent="0.25">
      <c r="A160" s="172" t="s">
        <v>4</v>
      </c>
      <c r="B160" s="173"/>
      <c r="C160" s="5">
        <f>SUM(C161:C166)</f>
        <v>450</v>
      </c>
      <c r="D160" s="68">
        <f>SUM(D161:D166)</f>
        <v>150</v>
      </c>
      <c r="E160" s="68">
        <f>SUM(E161:E166)</f>
        <v>150</v>
      </c>
      <c r="F160" s="68">
        <f>SUM(F161:F166)</f>
        <v>150</v>
      </c>
      <c r="G160" s="193"/>
      <c r="H160" s="226"/>
      <c r="I160" s="181"/>
      <c r="J160" s="181"/>
    </row>
    <row r="161" spans="1:10" s="1" customFormat="1" ht="12.75" customHeight="1" x14ac:dyDescent="0.25">
      <c r="A161" s="172" t="s">
        <v>7</v>
      </c>
      <c r="B161" s="173"/>
      <c r="C161" s="5"/>
      <c r="D161" s="68"/>
      <c r="E161" s="68"/>
      <c r="F161" s="68"/>
      <c r="G161" s="193"/>
      <c r="H161" s="226"/>
      <c r="I161" s="181"/>
      <c r="J161" s="181"/>
    </row>
    <row r="162" spans="1:10" s="1" customFormat="1" ht="13.2" customHeight="1" x14ac:dyDescent="0.25">
      <c r="A162" s="172" t="s">
        <v>0</v>
      </c>
      <c r="B162" s="173"/>
      <c r="C162" s="10">
        <f>SUM(D162:F162)</f>
        <v>450</v>
      </c>
      <c r="D162" s="77">
        <v>150</v>
      </c>
      <c r="E162" s="77">
        <v>150</v>
      </c>
      <c r="F162" s="77">
        <v>150</v>
      </c>
      <c r="G162" s="193"/>
      <c r="H162" s="226"/>
      <c r="I162" s="181"/>
      <c r="J162" s="181"/>
    </row>
    <row r="163" spans="1:10" s="1" customFormat="1" ht="13.2" customHeight="1" x14ac:dyDescent="0.25">
      <c r="A163" s="172" t="s">
        <v>1</v>
      </c>
      <c r="B163" s="173"/>
      <c r="C163" s="5"/>
      <c r="D163" s="68"/>
      <c r="E163" s="68"/>
      <c r="F163" s="68"/>
      <c r="G163" s="193"/>
      <c r="H163" s="226"/>
      <c r="I163" s="181"/>
      <c r="J163" s="181"/>
    </row>
    <row r="164" spans="1:10" s="1" customFormat="1" ht="13.2" customHeight="1" x14ac:dyDescent="0.25">
      <c r="A164" s="172" t="s">
        <v>2</v>
      </c>
      <c r="B164" s="173"/>
      <c r="C164" s="5"/>
      <c r="D164" s="68"/>
      <c r="E164" s="68"/>
      <c r="F164" s="68"/>
      <c r="G164" s="193"/>
      <c r="H164" s="226"/>
      <c r="I164" s="181"/>
      <c r="J164" s="181"/>
    </row>
    <row r="165" spans="1:10" s="1" customFormat="1" ht="13.2" customHeight="1" x14ac:dyDescent="0.25">
      <c r="A165" s="172" t="s">
        <v>43</v>
      </c>
      <c r="B165" s="173"/>
      <c r="C165" s="9"/>
      <c r="D165" s="74"/>
      <c r="E165" s="68"/>
      <c r="F165" s="68"/>
      <c r="G165" s="193"/>
      <c r="H165" s="226"/>
      <c r="I165" s="181"/>
      <c r="J165" s="181"/>
    </row>
    <row r="166" spans="1:10" s="1" customFormat="1" ht="13.2" customHeight="1" x14ac:dyDescent="0.25">
      <c r="A166" s="172" t="s">
        <v>42</v>
      </c>
      <c r="B166" s="173"/>
      <c r="C166" s="9"/>
      <c r="D166" s="74"/>
      <c r="E166" s="68"/>
      <c r="F166" s="68"/>
      <c r="G166" s="193"/>
      <c r="H166" s="226"/>
      <c r="I166" s="181"/>
      <c r="J166" s="181"/>
    </row>
    <row r="167" spans="1:10" s="1" customFormat="1" ht="72" customHeight="1" x14ac:dyDescent="0.25">
      <c r="A167" s="6" t="s">
        <v>56</v>
      </c>
      <c r="B167" s="4" t="s">
        <v>123</v>
      </c>
      <c r="C167" s="5"/>
      <c r="D167" s="68"/>
      <c r="E167" s="68"/>
      <c r="F167" s="68"/>
      <c r="G167" s="125" t="s">
        <v>5</v>
      </c>
      <c r="H167" s="225" t="s">
        <v>249</v>
      </c>
      <c r="I167" s="121" t="s">
        <v>150</v>
      </c>
      <c r="J167" s="121" t="s">
        <v>151</v>
      </c>
    </row>
    <row r="168" spans="1:10" s="1" customFormat="1" ht="13.2" customHeight="1" x14ac:dyDescent="0.25">
      <c r="A168" s="172" t="s">
        <v>4</v>
      </c>
      <c r="B168" s="173"/>
      <c r="C168" s="5">
        <f>SUM(C169:C174)</f>
        <v>300</v>
      </c>
      <c r="D168" s="68">
        <f>SUM(D169:D174)</f>
        <v>0</v>
      </c>
      <c r="E168" s="68">
        <f>SUM(E169:E174)</f>
        <v>0</v>
      </c>
      <c r="F168" s="68">
        <f>SUM(F169:F174)</f>
        <v>300</v>
      </c>
      <c r="G168" s="16"/>
      <c r="H168" s="226"/>
      <c r="I168" s="63"/>
      <c r="J168" s="63"/>
    </row>
    <row r="169" spans="1:10" s="1" customFormat="1" ht="12.75" customHeight="1" x14ac:dyDescent="0.25">
      <c r="A169" s="172" t="s">
        <v>7</v>
      </c>
      <c r="B169" s="173"/>
      <c r="C169" s="5"/>
      <c r="D169" s="68"/>
      <c r="E169" s="68"/>
      <c r="F169" s="68"/>
      <c r="G169" s="16"/>
      <c r="H169" s="226"/>
      <c r="I169" s="63"/>
      <c r="J169" s="63"/>
    </row>
    <row r="170" spans="1:10" s="1" customFormat="1" ht="13.2" customHeight="1" x14ac:dyDescent="0.25">
      <c r="A170" s="172" t="s">
        <v>0</v>
      </c>
      <c r="B170" s="173"/>
      <c r="C170" s="10">
        <f>SUM(D170:F170)</f>
        <v>300</v>
      </c>
      <c r="D170" s="77">
        <v>0</v>
      </c>
      <c r="E170" s="77">
        <v>0</v>
      </c>
      <c r="F170" s="77">
        <v>300</v>
      </c>
      <c r="G170" s="16"/>
      <c r="H170" s="226"/>
      <c r="I170" s="63"/>
      <c r="J170" s="63"/>
    </row>
    <row r="171" spans="1:10" s="1" customFormat="1" ht="13.2" customHeight="1" x14ac:dyDescent="0.25">
      <c r="A171" s="172" t="s">
        <v>1</v>
      </c>
      <c r="B171" s="173"/>
      <c r="C171" s="5"/>
      <c r="D171" s="68"/>
      <c r="E171" s="68"/>
      <c r="F171" s="68"/>
      <c r="G171" s="16"/>
      <c r="H171" s="226"/>
      <c r="I171" s="63"/>
      <c r="J171" s="63"/>
    </row>
    <row r="172" spans="1:10" s="1" customFormat="1" ht="13.2" customHeight="1" x14ac:dyDescent="0.25">
      <c r="A172" s="172" t="s">
        <v>2</v>
      </c>
      <c r="B172" s="173"/>
      <c r="C172" s="5"/>
      <c r="D172" s="68"/>
      <c r="E172" s="68"/>
      <c r="F172" s="68"/>
      <c r="G172" s="16"/>
      <c r="H172" s="226"/>
      <c r="I172" s="63"/>
      <c r="J172" s="63"/>
    </row>
    <row r="173" spans="1:10" s="1" customFormat="1" ht="13.2" customHeight="1" x14ac:dyDescent="0.25">
      <c r="A173" s="172" t="s">
        <v>43</v>
      </c>
      <c r="B173" s="173"/>
      <c r="C173" s="9"/>
      <c r="D173" s="74"/>
      <c r="E173" s="68"/>
      <c r="F173" s="68"/>
      <c r="G173" s="16"/>
      <c r="H173" s="226"/>
      <c r="I173" s="63"/>
      <c r="J173" s="63"/>
    </row>
    <row r="174" spans="1:10" s="1" customFormat="1" ht="13.2" customHeight="1" x14ac:dyDescent="0.25">
      <c r="A174" s="172" t="s">
        <v>42</v>
      </c>
      <c r="B174" s="173"/>
      <c r="C174" s="9"/>
      <c r="D174" s="74"/>
      <c r="E174" s="68"/>
      <c r="F174" s="68"/>
      <c r="G174" s="16"/>
      <c r="H174" s="226"/>
      <c r="I174" s="63"/>
      <c r="J174" s="63"/>
    </row>
    <row r="175" spans="1:10" s="1" customFormat="1" ht="32.4" customHeight="1" x14ac:dyDescent="0.25">
      <c r="A175" s="6" t="s">
        <v>91</v>
      </c>
      <c r="B175" s="170" t="s">
        <v>200</v>
      </c>
      <c r="C175" s="5"/>
      <c r="D175" s="68"/>
      <c r="E175" s="68"/>
      <c r="F175" s="68"/>
      <c r="G175" s="192" t="s">
        <v>5</v>
      </c>
      <c r="H175" s="189" t="s">
        <v>154</v>
      </c>
      <c r="I175" s="180" t="s">
        <v>150</v>
      </c>
      <c r="J175" s="180" t="s">
        <v>151</v>
      </c>
    </row>
    <row r="176" spans="1:10" s="1" customFormat="1" ht="13.2" customHeight="1" x14ac:dyDescent="0.25">
      <c r="A176" s="172" t="s">
        <v>4</v>
      </c>
      <c r="B176" s="173"/>
      <c r="C176" s="5">
        <f>SUM(C177:C182)</f>
        <v>350</v>
      </c>
      <c r="D176" s="68">
        <f>SUM(D177:D182)</f>
        <v>150</v>
      </c>
      <c r="E176" s="68">
        <f>SUM(E177:E182)</f>
        <v>100</v>
      </c>
      <c r="F176" s="68">
        <f>SUM(F177:F182)</f>
        <v>100</v>
      </c>
      <c r="G176" s="193"/>
      <c r="H176" s="190"/>
      <c r="I176" s="181"/>
      <c r="J176" s="181"/>
    </row>
    <row r="177" spans="1:14" ht="12.75" customHeight="1" x14ac:dyDescent="0.25">
      <c r="A177" s="172" t="s">
        <v>7</v>
      </c>
      <c r="B177" s="173"/>
      <c r="C177" s="5"/>
      <c r="D177" s="68"/>
      <c r="E177" s="68"/>
      <c r="F177" s="68"/>
      <c r="G177" s="193"/>
      <c r="H177" s="190"/>
      <c r="I177" s="181"/>
      <c r="J177" s="181"/>
    </row>
    <row r="178" spans="1:14" ht="13.2" customHeight="1" x14ac:dyDescent="0.25">
      <c r="A178" s="172" t="s">
        <v>0</v>
      </c>
      <c r="B178" s="173"/>
      <c r="C178" s="10">
        <f>SUM(D178:F178)</f>
        <v>350</v>
      </c>
      <c r="D178" s="77">
        <v>150</v>
      </c>
      <c r="E178" s="77">
        <v>100</v>
      </c>
      <c r="F178" s="77">
        <v>100</v>
      </c>
      <c r="G178" s="193"/>
      <c r="H178" s="190"/>
      <c r="I178" s="181"/>
      <c r="J178" s="181"/>
    </row>
    <row r="179" spans="1:14" ht="13.2" customHeight="1" x14ac:dyDescent="0.25">
      <c r="A179" s="172" t="s">
        <v>1</v>
      </c>
      <c r="B179" s="173"/>
      <c r="C179" s="5"/>
      <c r="D179" s="68"/>
      <c r="E179" s="68"/>
      <c r="F179" s="68"/>
      <c r="G179" s="193"/>
      <c r="H179" s="190"/>
      <c r="I179" s="181"/>
      <c r="J179" s="181"/>
    </row>
    <row r="180" spans="1:14" ht="13.2" customHeight="1" x14ac:dyDescent="0.25">
      <c r="A180" s="172" t="s">
        <v>2</v>
      </c>
      <c r="B180" s="173"/>
      <c r="C180" s="5"/>
      <c r="D180" s="68"/>
      <c r="E180" s="68"/>
      <c r="F180" s="68"/>
      <c r="G180" s="193"/>
      <c r="H180" s="36"/>
      <c r="I180" s="181"/>
      <c r="J180" s="181"/>
    </row>
    <row r="181" spans="1:14" ht="13.2" customHeight="1" x14ac:dyDescent="0.25">
      <c r="A181" s="172" t="s">
        <v>43</v>
      </c>
      <c r="B181" s="173"/>
      <c r="C181" s="9"/>
      <c r="D181" s="74"/>
      <c r="E181" s="68"/>
      <c r="F181" s="68"/>
      <c r="G181" s="193"/>
      <c r="H181" s="36"/>
      <c r="I181" s="181"/>
      <c r="J181" s="181"/>
    </row>
    <row r="182" spans="1:14" ht="13.2" customHeight="1" x14ac:dyDescent="0.25">
      <c r="A182" s="172" t="s">
        <v>42</v>
      </c>
      <c r="B182" s="173"/>
      <c r="C182" s="9"/>
      <c r="D182" s="74"/>
      <c r="E182" s="68"/>
      <c r="F182" s="68"/>
      <c r="G182" s="193"/>
      <c r="H182" s="36"/>
      <c r="I182" s="181"/>
      <c r="J182" s="181"/>
    </row>
    <row r="183" spans="1:14" ht="30.75" customHeight="1" x14ac:dyDescent="0.25">
      <c r="A183" s="6" t="s">
        <v>153</v>
      </c>
      <c r="B183" s="4" t="s">
        <v>250</v>
      </c>
      <c r="C183" s="5"/>
      <c r="D183" s="68"/>
      <c r="E183" s="75"/>
      <c r="F183" s="75"/>
      <c r="G183" s="325" t="s">
        <v>191</v>
      </c>
      <c r="H183" s="189" t="s">
        <v>154</v>
      </c>
      <c r="I183" s="180" t="s">
        <v>150</v>
      </c>
      <c r="J183" s="180" t="s">
        <v>151</v>
      </c>
    </row>
    <row r="184" spans="1:14" ht="14.25" customHeight="1" x14ac:dyDescent="0.25">
      <c r="A184" s="172" t="s">
        <v>4</v>
      </c>
      <c r="B184" s="173"/>
      <c r="C184" s="5">
        <f>SUM(C185:C190)</f>
        <v>625</v>
      </c>
      <c r="D184" s="68">
        <f>SUM(D185:D190)</f>
        <v>225</v>
      </c>
      <c r="E184" s="68">
        <f>SUM(E185:E190)</f>
        <v>200</v>
      </c>
      <c r="F184" s="68">
        <f>SUM(F185:F190)</f>
        <v>200</v>
      </c>
      <c r="G184" s="326"/>
      <c r="H184" s="190"/>
      <c r="I184" s="181"/>
      <c r="J184" s="181"/>
    </row>
    <row r="185" spans="1:14" ht="12.75" customHeight="1" x14ac:dyDescent="0.25">
      <c r="A185" s="172" t="s">
        <v>7</v>
      </c>
      <c r="B185" s="173"/>
      <c r="C185" s="5"/>
      <c r="D185" s="68"/>
      <c r="E185" s="68"/>
      <c r="F185" s="68"/>
      <c r="G185" s="326"/>
      <c r="H185" s="190"/>
      <c r="I185" s="181"/>
      <c r="J185" s="181"/>
    </row>
    <row r="186" spans="1:14" ht="13.5" customHeight="1" x14ac:dyDescent="0.25">
      <c r="A186" s="172" t="s">
        <v>0</v>
      </c>
      <c r="B186" s="173"/>
      <c r="C186" s="14">
        <f>SUM(D186:F186)</f>
        <v>625</v>
      </c>
      <c r="D186" s="76">
        <v>225</v>
      </c>
      <c r="E186" s="76">
        <v>200</v>
      </c>
      <c r="F186" s="76">
        <v>200</v>
      </c>
      <c r="G186" s="326"/>
      <c r="H186" s="190"/>
      <c r="I186" s="181"/>
      <c r="J186" s="181"/>
    </row>
    <row r="187" spans="1:14" ht="14.25" customHeight="1" x14ac:dyDescent="0.25">
      <c r="A187" s="172" t="s">
        <v>1</v>
      </c>
      <c r="B187" s="173"/>
      <c r="C187" s="5"/>
      <c r="D187" s="68"/>
      <c r="E187" s="68"/>
      <c r="F187" s="68"/>
      <c r="G187" s="326"/>
      <c r="H187" s="190"/>
      <c r="I187" s="181"/>
      <c r="J187" s="181"/>
    </row>
    <row r="188" spans="1:14" ht="15.6" customHeight="1" x14ac:dyDescent="0.25">
      <c r="A188" s="172" t="s">
        <v>2</v>
      </c>
      <c r="B188" s="173"/>
      <c r="C188" s="5"/>
      <c r="D188" s="68"/>
      <c r="E188" s="68"/>
      <c r="F188" s="68"/>
      <c r="G188" s="326"/>
      <c r="H188" s="190"/>
      <c r="I188" s="181"/>
      <c r="J188" s="181"/>
    </row>
    <row r="189" spans="1:14" ht="15.6" customHeight="1" x14ac:dyDescent="0.25">
      <c r="A189" s="172" t="s">
        <v>43</v>
      </c>
      <c r="B189" s="173"/>
      <c r="C189" s="5"/>
      <c r="D189" s="68"/>
      <c r="E189" s="68"/>
      <c r="F189" s="68"/>
      <c r="G189" s="55"/>
      <c r="H189" s="190"/>
      <c r="I189" s="181"/>
      <c r="J189" s="181"/>
    </row>
    <row r="190" spans="1:14" ht="14.25" customHeight="1" x14ac:dyDescent="0.25">
      <c r="A190" s="172" t="s">
        <v>42</v>
      </c>
      <c r="B190" s="173"/>
      <c r="C190" s="5"/>
      <c r="D190" s="68"/>
      <c r="E190" s="68"/>
      <c r="F190" s="68"/>
      <c r="G190" s="55"/>
      <c r="H190" s="191"/>
      <c r="I190" s="181"/>
      <c r="J190" s="181"/>
    </row>
    <row r="191" spans="1:14" s="24" customFormat="1" ht="21" customHeight="1" x14ac:dyDescent="0.25">
      <c r="A191" s="92"/>
      <c r="B191" s="93" t="s">
        <v>62</v>
      </c>
      <c r="C191" s="94"/>
      <c r="D191" s="95"/>
      <c r="E191" s="96"/>
      <c r="F191" s="96"/>
      <c r="G191" s="97"/>
      <c r="H191" s="94"/>
      <c r="I191" s="94"/>
      <c r="J191" s="98"/>
      <c r="K191" s="137"/>
      <c r="L191" s="138"/>
      <c r="M191" s="139"/>
      <c r="N191" s="139"/>
    </row>
    <row r="192" spans="1:14" s="24" customFormat="1" ht="34.799999999999997" customHeight="1" x14ac:dyDescent="0.25">
      <c r="A192" s="92" t="s">
        <v>44</v>
      </c>
      <c r="B192" s="188" t="s">
        <v>197</v>
      </c>
      <c r="C192" s="188"/>
      <c r="D192" s="188"/>
      <c r="E192" s="188"/>
      <c r="F192" s="188"/>
      <c r="G192" s="320" t="s">
        <v>5</v>
      </c>
      <c r="H192" s="99"/>
      <c r="I192" s="244" t="s">
        <v>269</v>
      </c>
      <c r="J192" s="245"/>
      <c r="K192" s="137"/>
      <c r="L192" s="138"/>
      <c r="M192" s="139"/>
      <c r="N192" s="139"/>
    </row>
    <row r="193" spans="1:14" s="24" customFormat="1" ht="33.6" customHeight="1" x14ac:dyDescent="0.25">
      <c r="A193" s="92" t="s">
        <v>25</v>
      </c>
      <c r="B193" s="188" t="s">
        <v>198</v>
      </c>
      <c r="C193" s="188"/>
      <c r="D193" s="188"/>
      <c r="E193" s="188"/>
      <c r="F193" s="188"/>
      <c r="G193" s="321"/>
      <c r="H193" s="94"/>
      <c r="I193" s="244" t="s">
        <v>270</v>
      </c>
      <c r="J193" s="245"/>
      <c r="K193" s="137"/>
      <c r="L193" s="138"/>
      <c r="M193" s="139"/>
      <c r="N193" s="139"/>
    </row>
    <row r="194" spans="1:14" s="24" customFormat="1" ht="38.4" customHeight="1" x14ac:dyDescent="0.25">
      <c r="A194" s="92" t="s">
        <v>63</v>
      </c>
      <c r="B194" s="188" t="s">
        <v>199</v>
      </c>
      <c r="C194" s="188"/>
      <c r="D194" s="188"/>
      <c r="E194" s="188"/>
      <c r="F194" s="188"/>
      <c r="G194" s="322"/>
      <c r="H194" s="94"/>
      <c r="I194" s="244" t="s">
        <v>271</v>
      </c>
      <c r="J194" s="245"/>
      <c r="K194" s="137"/>
      <c r="L194" s="138"/>
      <c r="M194" s="139"/>
      <c r="N194" s="139"/>
    </row>
    <row r="195" spans="1:14" ht="42.6" customHeight="1" x14ac:dyDescent="0.25">
      <c r="A195" s="27" t="s">
        <v>26</v>
      </c>
      <c r="B195" s="91" t="s">
        <v>105</v>
      </c>
      <c r="C195" s="28"/>
      <c r="D195" s="83"/>
      <c r="E195" s="84"/>
      <c r="F195" s="84"/>
      <c r="G195" s="323" t="s">
        <v>251</v>
      </c>
      <c r="H195" s="332" t="s">
        <v>239</v>
      </c>
      <c r="I195" s="249" t="s">
        <v>150</v>
      </c>
      <c r="J195" s="249" t="s">
        <v>151</v>
      </c>
      <c r="K195" s="116">
        <v>813</v>
      </c>
      <c r="L195" s="129">
        <f>SUM(L203,L298,L362)</f>
        <v>1310</v>
      </c>
      <c r="M195" s="129">
        <f>SUM(M203,M298,M362)</f>
        <v>1080</v>
      </c>
      <c r="N195" s="129">
        <f>SUM(N203,N298,N362)</f>
        <v>1080</v>
      </c>
    </row>
    <row r="196" spans="1:14" ht="18" customHeight="1" x14ac:dyDescent="0.25">
      <c r="A196" s="236" t="s">
        <v>4</v>
      </c>
      <c r="B196" s="237"/>
      <c r="C196" s="19">
        <f>SUM(C204,C299,C363)</f>
        <v>47410</v>
      </c>
      <c r="D196" s="19">
        <f>SUM(D204,D299,D363)</f>
        <v>15210</v>
      </c>
      <c r="E196" s="19">
        <f>SUM(E204,E299,E363)</f>
        <v>15420</v>
      </c>
      <c r="F196" s="19">
        <f>SUM(F204,F299,F363)</f>
        <v>16780</v>
      </c>
      <c r="G196" s="324"/>
      <c r="H196" s="333"/>
      <c r="I196" s="250"/>
      <c r="J196" s="250"/>
      <c r="K196" s="116">
        <v>814</v>
      </c>
      <c r="L196" s="129">
        <f t="shared" ref="L196:N197" si="3">SUM(L204,L299,L363)</f>
        <v>7499.9999999999991</v>
      </c>
      <c r="M196" s="129">
        <f t="shared" si="3"/>
        <v>7660</v>
      </c>
      <c r="N196" s="129">
        <f t="shared" si="3"/>
        <v>7800</v>
      </c>
    </row>
    <row r="197" spans="1:14" ht="15.75" customHeight="1" x14ac:dyDescent="0.25">
      <c r="A197" s="236" t="s">
        <v>7</v>
      </c>
      <c r="B197" s="237"/>
      <c r="C197" s="19"/>
      <c r="D197" s="19"/>
      <c r="E197" s="19"/>
      <c r="F197" s="19"/>
      <c r="G197" s="324"/>
      <c r="H197" s="333"/>
      <c r="I197" s="250"/>
      <c r="J197" s="250"/>
      <c r="K197" s="116">
        <v>815</v>
      </c>
      <c r="L197" s="129">
        <f t="shared" si="3"/>
        <v>6400</v>
      </c>
      <c r="M197" s="129">
        <f t="shared" si="3"/>
        <v>6680</v>
      </c>
      <c r="N197" s="129">
        <f t="shared" si="3"/>
        <v>7900</v>
      </c>
    </row>
    <row r="198" spans="1:14" ht="13.5" customHeight="1" x14ac:dyDescent="0.25">
      <c r="A198" s="236" t="s">
        <v>0</v>
      </c>
      <c r="B198" s="237"/>
      <c r="C198" s="19">
        <f>SUM(C206,C301,C365)</f>
        <v>47410</v>
      </c>
      <c r="D198" s="19">
        <f>SUM(D206,D301,D365)</f>
        <v>15210</v>
      </c>
      <c r="E198" s="19">
        <f>SUM(E206,E301,E365)</f>
        <v>15420</v>
      </c>
      <c r="F198" s="19">
        <f>SUM(F206,F301,F365)</f>
        <v>16780</v>
      </c>
      <c r="G198" s="324"/>
      <c r="H198" s="333"/>
      <c r="I198" s="250"/>
      <c r="J198" s="250"/>
    </row>
    <row r="199" spans="1:14" ht="15" customHeight="1" x14ac:dyDescent="0.25">
      <c r="A199" s="236" t="s">
        <v>1</v>
      </c>
      <c r="B199" s="237"/>
      <c r="C199" s="19"/>
      <c r="D199" s="19"/>
      <c r="E199" s="19"/>
      <c r="F199" s="19"/>
      <c r="G199" s="324"/>
      <c r="H199" s="333"/>
      <c r="I199" s="250"/>
      <c r="J199" s="250"/>
    </row>
    <row r="200" spans="1:14" ht="16.2" customHeight="1" x14ac:dyDescent="0.25">
      <c r="A200" s="236" t="s">
        <v>2</v>
      </c>
      <c r="B200" s="237"/>
      <c r="C200" s="19"/>
      <c r="D200" s="19"/>
      <c r="E200" s="19"/>
      <c r="F200" s="19"/>
      <c r="G200" s="324"/>
      <c r="H200" s="333"/>
      <c r="I200" s="250"/>
      <c r="J200" s="250"/>
    </row>
    <row r="201" spans="1:14" ht="17.25" customHeight="1" x14ac:dyDescent="0.25">
      <c r="A201" s="236" t="s">
        <v>43</v>
      </c>
      <c r="B201" s="237"/>
      <c r="C201" s="19"/>
      <c r="D201" s="19"/>
      <c r="E201" s="19"/>
      <c r="F201" s="19"/>
      <c r="G201" s="324"/>
      <c r="H201" s="333"/>
      <c r="I201" s="250"/>
      <c r="J201" s="250"/>
    </row>
    <row r="202" spans="1:14" ht="16.95" customHeight="1" x14ac:dyDescent="0.25">
      <c r="A202" s="236" t="s">
        <v>42</v>
      </c>
      <c r="B202" s="237"/>
      <c r="C202" s="19"/>
      <c r="D202" s="19"/>
      <c r="E202" s="19"/>
      <c r="F202" s="19"/>
      <c r="G202" s="324"/>
      <c r="H202" s="333"/>
      <c r="I202" s="250"/>
      <c r="J202" s="250"/>
    </row>
    <row r="203" spans="1:14" ht="75.75" customHeight="1" x14ac:dyDescent="0.25">
      <c r="A203" s="29" t="s">
        <v>27</v>
      </c>
      <c r="B203" s="21" t="s">
        <v>277</v>
      </c>
      <c r="C203" s="11"/>
      <c r="D203" s="78"/>
      <c r="E203" s="85"/>
      <c r="F203" s="78"/>
      <c r="G203" s="240" t="s">
        <v>252</v>
      </c>
      <c r="H203" s="328" t="s">
        <v>67</v>
      </c>
      <c r="I203" s="208" t="s">
        <v>150</v>
      </c>
      <c r="J203" s="208" t="s">
        <v>151</v>
      </c>
      <c r="K203" s="140">
        <v>813</v>
      </c>
      <c r="L203" s="129">
        <f>SUM(D230)</f>
        <v>480</v>
      </c>
      <c r="M203" s="129">
        <f>SUM(E230)</f>
        <v>300</v>
      </c>
      <c r="N203" s="129">
        <f>SUM(F230)</f>
        <v>300</v>
      </c>
    </row>
    <row r="204" spans="1:14" s="2" customFormat="1" ht="12.75" customHeight="1" x14ac:dyDescent="0.25">
      <c r="A204" s="211" t="s">
        <v>4</v>
      </c>
      <c r="B204" s="212"/>
      <c r="C204" s="167">
        <f>SUM(C212,C220,C228,C236,C244,C252,C260,C267,C275,C283,C291)</f>
        <v>30539.792000000001</v>
      </c>
      <c r="D204" s="167">
        <f>SUM(D212,D220,D228,D236,D244,D252,D260,D267,D275,D283,D291)</f>
        <v>9299.7919999999995</v>
      </c>
      <c r="E204" s="12">
        <f>SUM(E212,E220,E228,E236,E244,E252,E260,E267,E275,E283,E291)</f>
        <v>10210</v>
      </c>
      <c r="F204" s="12">
        <f>SUM(F212,F220,F228,F236,F244,F252,F260,F267,F275,F283,F291)</f>
        <v>11030</v>
      </c>
      <c r="G204" s="241"/>
      <c r="H204" s="329"/>
      <c r="I204" s="209"/>
      <c r="J204" s="209"/>
      <c r="K204" s="140">
        <v>814</v>
      </c>
      <c r="L204" s="168">
        <f>SUM(D214,D238,D246,D254)</f>
        <v>6799.7919999999995</v>
      </c>
      <c r="M204" s="129">
        <f>SUM(E214,E238,E246,E254)</f>
        <v>7660</v>
      </c>
      <c r="N204" s="129">
        <f>SUM(F214,F238,F246,F254)</f>
        <v>7800</v>
      </c>
    </row>
    <row r="205" spans="1:14" s="2" customFormat="1" ht="12.75" customHeight="1" x14ac:dyDescent="0.25">
      <c r="A205" s="211" t="s">
        <v>7</v>
      </c>
      <c r="B205" s="212"/>
      <c r="C205" s="167"/>
      <c r="D205" s="12"/>
      <c r="E205" s="12"/>
      <c r="F205" s="12"/>
      <c r="G205" s="241"/>
      <c r="H205" s="329"/>
      <c r="I205" s="209"/>
      <c r="J205" s="209"/>
      <c r="K205" s="140">
        <v>815</v>
      </c>
      <c r="L205" s="129">
        <f>SUM(D222,D262,D269,D277,D285,D293)</f>
        <v>2020</v>
      </c>
      <c r="M205" s="129">
        <f>SUM(E222,E262,E269,E277,E285,E293)</f>
        <v>2250</v>
      </c>
      <c r="N205" s="129">
        <f>SUM(F222,F262,F269,F277,F285,F293)</f>
        <v>2930</v>
      </c>
    </row>
    <row r="206" spans="1:14" s="2" customFormat="1" ht="12.75" customHeight="1" x14ac:dyDescent="0.25">
      <c r="A206" s="211" t="s">
        <v>0</v>
      </c>
      <c r="B206" s="212"/>
      <c r="C206" s="167">
        <f>SUM(C214,C222,C230,C238,C246,C254,C262,C269,C277,C285,C293)</f>
        <v>30539.792000000001</v>
      </c>
      <c r="D206" s="167">
        <f>SUM(D214,D222,D230,D238,D246,D254,D262,D269,D277,D285,D293)</f>
        <v>9299.7919999999995</v>
      </c>
      <c r="E206" s="12">
        <f>SUM(E214,E222,E230,E238,E246,E254,E262,E269,E277,E285,E293)</f>
        <v>10210</v>
      </c>
      <c r="F206" s="12">
        <f>SUM(F214,F222,F230,F238,F246,F254,F262,F269,F277,F285,F293)</f>
        <v>11030</v>
      </c>
      <c r="G206" s="241"/>
      <c r="H206" s="329"/>
      <c r="I206" s="209"/>
      <c r="J206" s="209"/>
      <c r="K206" s="140"/>
      <c r="L206" s="141"/>
      <c r="M206" s="142"/>
      <c r="N206" s="142"/>
    </row>
    <row r="207" spans="1:14" s="2" customFormat="1" ht="12.75" customHeight="1" x14ac:dyDescent="0.25">
      <c r="A207" s="211" t="s">
        <v>1</v>
      </c>
      <c r="B207" s="212"/>
      <c r="C207" s="12"/>
      <c r="D207" s="12"/>
      <c r="E207" s="12"/>
      <c r="F207" s="12"/>
      <c r="G207" s="241"/>
      <c r="H207" s="329"/>
      <c r="I207" s="209"/>
      <c r="J207" s="209"/>
      <c r="K207" s="140"/>
      <c r="L207" s="141"/>
      <c r="M207" s="142"/>
      <c r="N207" s="142"/>
    </row>
    <row r="208" spans="1:14" s="2" customFormat="1" ht="12.75" customHeight="1" x14ac:dyDescent="0.25">
      <c r="A208" s="211" t="s">
        <v>2</v>
      </c>
      <c r="B208" s="212"/>
      <c r="C208" s="12"/>
      <c r="D208" s="12"/>
      <c r="E208" s="12"/>
      <c r="F208" s="12"/>
      <c r="G208" s="242"/>
      <c r="H208" s="330"/>
      <c r="I208" s="209"/>
      <c r="J208" s="209"/>
      <c r="K208" s="140"/>
      <c r="L208" s="141"/>
      <c r="M208" s="142"/>
      <c r="N208" s="142"/>
    </row>
    <row r="209" spans="1:14" ht="12.75" customHeight="1" x14ac:dyDescent="0.25">
      <c r="A209" s="211" t="s">
        <v>43</v>
      </c>
      <c r="B209" s="327"/>
      <c r="C209" s="12"/>
      <c r="D209" s="12"/>
      <c r="E209" s="12"/>
      <c r="F209" s="12"/>
      <c r="G209" s="242"/>
      <c r="H209" s="330"/>
      <c r="I209" s="209"/>
      <c r="J209" s="209"/>
    </row>
    <row r="210" spans="1:14" ht="12.75" customHeight="1" x14ac:dyDescent="0.25">
      <c r="A210" s="211" t="s">
        <v>42</v>
      </c>
      <c r="B210" s="212"/>
      <c r="C210" s="12"/>
      <c r="D210" s="12"/>
      <c r="E210" s="12"/>
      <c r="F210" s="12"/>
      <c r="G210" s="243"/>
      <c r="H210" s="331"/>
      <c r="I210" s="209"/>
      <c r="J210" s="209"/>
    </row>
    <row r="211" spans="1:14" ht="45" customHeight="1" x14ac:dyDescent="0.25">
      <c r="A211" s="6" t="s">
        <v>106</v>
      </c>
      <c r="B211" s="4" t="s">
        <v>155</v>
      </c>
      <c r="C211" s="5"/>
      <c r="D211" s="68"/>
      <c r="E211" s="68"/>
      <c r="F211" s="68"/>
      <c r="G211" s="217" t="s">
        <v>8</v>
      </c>
      <c r="H211" s="183" t="s">
        <v>146</v>
      </c>
      <c r="I211" s="180" t="s">
        <v>150</v>
      </c>
      <c r="J211" s="180" t="s">
        <v>151</v>
      </c>
    </row>
    <row r="212" spans="1:14" ht="12.75" customHeight="1" x14ac:dyDescent="0.25">
      <c r="A212" s="172" t="s">
        <v>4</v>
      </c>
      <c r="B212" s="173"/>
      <c r="C212" s="5">
        <f>SUM(C213:C218)</f>
        <v>2350</v>
      </c>
      <c r="D212" s="68">
        <f>SUM(D213:D218)</f>
        <v>950</v>
      </c>
      <c r="E212" s="68">
        <f>SUM(E213:E218)</f>
        <v>700</v>
      </c>
      <c r="F212" s="68">
        <f>SUM(F213:F218)</f>
        <v>700</v>
      </c>
      <c r="G212" s="218"/>
      <c r="H212" s="184"/>
      <c r="I212" s="181"/>
      <c r="J212" s="181"/>
    </row>
    <row r="213" spans="1:14" ht="12.75" customHeight="1" x14ac:dyDescent="0.25">
      <c r="A213" s="197" t="s">
        <v>7</v>
      </c>
      <c r="B213" s="198"/>
      <c r="C213" s="9"/>
      <c r="D213" s="74"/>
      <c r="E213" s="68"/>
      <c r="F213" s="68"/>
      <c r="G213" s="218"/>
      <c r="H213" s="184"/>
      <c r="I213" s="181"/>
      <c r="J213" s="181"/>
    </row>
    <row r="214" spans="1:14" s="15" customFormat="1" ht="12.75" customHeight="1" x14ac:dyDescent="0.25">
      <c r="A214" s="175" t="s">
        <v>0</v>
      </c>
      <c r="B214" s="175"/>
      <c r="C214" s="164">
        <f>SUM(D214:F214)</f>
        <v>2350</v>
      </c>
      <c r="D214" s="163">
        <v>950</v>
      </c>
      <c r="E214" s="160">
        <v>700</v>
      </c>
      <c r="F214" s="160">
        <v>700</v>
      </c>
      <c r="G214" s="218"/>
      <c r="H214" s="184"/>
      <c r="I214" s="181"/>
      <c r="J214" s="181"/>
      <c r="K214" s="143"/>
      <c r="L214" s="134"/>
      <c r="M214" s="144"/>
      <c r="N214" s="144"/>
    </row>
    <row r="215" spans="1:14" ht="12.75" customHeight="1" x14ac:dyDescent="0.25">
      <c r="A215" s="175" t="s">
        <v>1</v>
      </c>
      <c r="B215" s="175"/>
      <c r="C215" s="4"/>
      <c r="D215" s="69"/>
      <c r="E215" s="69"/>
      <c r="F215" s="69"/>
      <c r="G215" s="107"/>
      <c r="H215" s="36"/>
      <c r="I215" s="181"/>
      <c r="J215" s="181"/>
    </row>
    <row r="216" spans="1:14" ht="12.75" customHeight="1" x14ac:dyDescent="0.25">
      <c r="A216" s="175" t="s">
        <v>2</v>
      </c>
      <c r="B216" s="175"/>
      <c r="C216" s="5"/>
      <c r="D216" s="68"/>
      <c r="E216" s="68"/>
      <c r="F216" s="68"/>
      <c r="G216" s="107"/>
      <c r="H216" s="36"/>
      <c r="I216" s="181"/>
      <c r="J216" s="181"/>
    </row>
    <row r="217" spans="1:14" ht="12.75" customHeight="1" x14ac:dyDescent="0.25">
      <c r="A217" s="172" t="s">
        <v>43</v>
      </c>
      <c r="B217" s="203"/>
      <c r="C217" s="5"/>
      <c r="D217" s="68"/>
      <c r="E217" s="68"/>
      <c r="F217" s="68"/>
      <c r="G217" s="107"/>
      <c r="H217" s="36"/>
      <c r="I217" s="181"/>
      <c r="J217" s="181"/>
    </row>
    <row r="218" spans="1:14" ht="12.75" customHeight="1" x14ac:dyDescent="0.25">
      <c r="A218" s="172" t="s">
        <v>42</v>
      </c>
      <c r="B218" s="173"/>
      <c r="C218" s="5"/>
      <c r="D218" s="68"/>
      <c r="E218" s="68"/>
      <c r="F218" s="68"/>
      <c r="G218" s="107"/>
      <c r="H218" s="36"/>
      <c r="I218" s="181"/>
      <c r="J218" s="181"/>
    </row>
    <row r="219" spans="1:14" ht="42" customHeight="1" x14ac:dyDescent="0.25">
      <c r="A219" s="6" t="s">
        <v>106</v>
      </c>
      <c r="B219" s="4" t="s">
        <v>155</v>
      </c>
      <c r="C219" s="5"/>
      <c r="D219" s="68"/>
      <c r="E219" s="68"/>
      <c r="F219" s="68"/>
      <c r="G219" s="171" t="s">
        <v>5</v>
      </c>
      <c r="H219" s="183" t="s">
        <v>146</v>
      </c>
      <c r="I219" s="180" t="s">
        <v>150</v>
      </c>
      <c r="J219" s="180" t="s">
        <v>151</v>
      </c>
    </row>
    <row r="220" spans="1:14" ht="12.75" customHeight="1" x14ac:dyDescent="0.25">
      <c r="A220" s="172" t="s">
        <v>4</v>
      </c>
      <c r="B220" s="173"/>
      <c r="C220" s="5">
        <f>SUM(C221:C226)</f>
        <v>1410</v>
      </c>
      <c r="D220" s="68">
        <f>SUM(D221:D226)</f>
        <v>360</v>
      </c>
      <c r="E220" s="68">
        <f>SUM(E221:E226)</f>
        <v>450</v>
      </c>
      <c r="F220" s="68">
        <f>SUM(F221:F226)</f>
        <v>600</v>
      </c>
      <c r="G220" s="171"/>
      <c r="H220" s="184"/>
      <c r="I220" s="181"/>
      <c r="J220" s="181"/>
    </row>
    <row r="221" spans="1:14" ht="12.75" customHeight="1" x14ac:dyDescent="0.25">
      <c r="A221" s="197" t="s">
        <v>7</v>
      </c>
      <c r="B221" s="198"/>
      <c r="C221" s="9"/>
      <c r="D221" s="74"/>
      <c r="E221" s="68"/>
      <c r="F221" s="68"/>
      <c r="G221" s="171"/>
      <c r="H221" s="184"/>
      <c r="I221" s="181"/>
      <c r="J221" s="181"/>
    </row>
    <row r="222" spans="1:14" s="15" customFormat="1" ht="12.75" customHeight="1" x14ac:dyDescent="0.25">
      <c r="A222" s="175" t="s">
        <v>0</v>
      </c>
      <c r="B222" s="175"/>
      <c r="C222" s="158">
        <f>SUM(D222:F222)</f>
        <v>1410</v>
      </c>
      <c r="D222" s="159">
        <v>360</v>
      </c>
      <c r="E222" s="159">
        <v>450</v>
      </c>
      <c r="F222" s="159">
        <v>600</v>
      </c>
      <c r="G222" s="171"/>
      <c r="H222" s="184"/>
      <c r="I222" s="181"/>
      <c r="J222" s="181"/>
      <c r="K222" s="143"/>
      <c r="L222" s="134"/>
      <c r="M222" s="144"/>
      <c r="N222" s="144"/>
    </row>
    <row r="223" spans="1:14" ht="12.75" customHeight="1" x14ac:dyDescent="0.25">
      <c r="A223" s="175" t="s">
        <v>1</v>
      </c>
      <c r="B223" s="175"/>
      <c r="C223" s="5"/>
      <c r="D223" s="68"/>
      <c r="E223" s="68"/>
      <c r="F223" s="68"/>
      <c r="G223" s="171"/>
      <c r="H223" s="36"/>
      <c r="I223" s="181"/>
      <c r="J223" s="181"/>
    </row>
    <row r="224" spans="1:14" ht="12.75" customHeight="1" x14ac:dyDescent="0.25">
      <c r="A224" s="175" t="s">
        <v>2</v>
      </c>
      <c r="B224" s="175"/>
      <c r="C224" s="5"/>
      <c r="D224" s="68"/>
      <c r="E224" s="68"/>
      <c r="F224" s="68"/>
      <c r="G224" s="171"/>
      <c r="H224" s="36"/>
      <c r="I224" s="181"/>
      <c r="J224" s="181"/>
    </row>
    <row r="225" spans="1:14" ht="12.75" customHeight="1" x14ac:dyDescent="0.25">
      <c r="A225" s="172" t="s">
        <v>43</v>
      </c>
      <c r="B225" s="203"/>
      <c r="C225" s="5"/>
      <c r="D225" s="68"/>
      <c r="E225" s="68"/>
      <c r="F225" s="68"/>
      <c r="G225" s="171"/>
      <c r="H225" s="36"/>
      <c r="I225" s="181"/>
      <c r="J225" s="181"/>
    </row>
    <row r="226" spans="1:14" ht="12.75" customHeight="1" x14ac:dyDescent="0.25">
      <c r="A226" s="172" t="s">
        <v>42</v>
      </c>
      <c r="B226" s="173"/>
      <c r="C226" s="5"/>
      <c r="D226" s="68"/>
      <c r="E226" s="68"/>
      <c r="F226" s="68"/>
      <c r="G226" s="171"/>
      <c r="H226" s="36"/>
      <c r="I226" s="181"/>
      <c r="J226" s="181"/>
    </row>
    <row r="227" spans="1:14" ht="42" customHeight="1" x14ac:dyDescent="0.25">
      <c r="A227" s="6" t="s">
        <v>106</v>
      </c>
      <c r="B227" s="4" t="s">
        <v>155</v>
      </c>
      <c r="C227" s="5"/>
      <c r="D227" s="68"/>
      <c r="E227" s="68"/>
      <c r="F227" s="68"/>
      <c r="G227" s="179" t="s">
        <v>191</v>
      </c>
      <c r="H227" s="183" t="s">
        <v>146</v>
      </c>
      <c r="I227" s="180" t="s">
        <v>150</v>
      </c>
      <c r="J227" s="180" t="s">
        <v>151</v>
      </c>
    </row>
    <row r="228" spans="1:14" ht="12.75" customHeight="1" x14ac:dyDescent="0.25">
      <c r="A228" s="172" t="s">
        <v>4</v>
      </c>
      <c r="B228" s="173"/>
      <c r="C228" s="5">
        <f>SUM(C229:C234)</f>
        <v>1080</v>
      </c>
      <c r="D228" s="68">
        <f>SUM(D229:D234)</f>
        <v>480</v>
      </c>
      <c r="E228" s="68">
        <f>SUM(E229:E234)</f>
        <v>300</v>
      </c>
      <c r="F228" s="68">
        <f>SUM(F229:F234)</f>
        <v>300</v>
      </c>
      <c r="G228" s="179"/>
      <c r="H228" s="184"/>
      <c r="I228" s="181"/>
      <c r="J228" s="181"/>
    </row>
    <row r="229" spans="1:14" ht="12.75" customHeight="1" x14ac:dyDescent="0.25">
      <c r="A229" s="197" t="s">
        <v>7</v>
      </c>
      <c r="B229" s="198"/>
      <c r="C229" s="9"/>
      <c r="D229" s="74"/>
      <c r="E229" s="68"/>
      <c r="F229" s="68"/>
      <c r="G229" s="179"/>
      <c r="H229" s="184"/>
      <c r="I229" s="181"/>
      <c r="J229" s="181"/>
    </row>
    <row r="230" spans="1:14" s="15" customFormat="1" ht="12.75" customHeight="1" x14ac:dyDescent="0.25">
      <c r="A230" s="175" t="s">
        <v>0</v>
      </c>
      <c r="B230" s="175"/>
      <c r="C230" s="161">
        <f>SUM(D230:F230)</f>
        <v>1080</v>
      </c>
      <c r="D230" s="162">
        <v>480</v>
      </c>
      <c r="E230" s="162">
        <v>300</v>
      </c>
      <c r="F230" s="162">
        <v>300</v>
      </c>
      <c r="G230" s="179"/>
      <c r="H230" s="184"/>
      <c r="I230" s="181"/>
      <c r="J230" s="181"/>
      <c r="K230" s="143"/>
      <c r="L230" s="134"/>
      <c r="M230" s="144"/>
      <c r="N230" s="144"/>
    </row>
    <row r="231" spans="1:14" ht="12.75" customHeight="1" x14ac:dyDescent="0.25">
      <c r="A231" s="175" t="s">
        <v>1</v>
      </c>
      <c r="B231" s="175"/>
      <c r="C231" s="5"/>
      <c r="D231" s="68"/>
      <c r="E231" s="68"/>
      <c r="F231" s="68"/>
      <c r="G231" s="179"/>
      <c r="H231" s="36"/>
      <c r="I231" s="181"/>
      <c r="J231" s="181"/>
    </row>
    <row r="232" spans="1:14" ht="12.75" customHeight="1" x14ac:dyDescent="0.25">
      <c r="A232" s="175" t="s">
        <v>2</v>
      </c>
      <c r="B232" s="175"/>
      <c r="C232" s="5"/>
      <c r="D232" s="68"/>
      <c r="E232" s="68"/>
      <c r="F232" s="68"/>
      <c r="G232" s="179"/>
      <c r="H232" s="36"/>
      <c r="I232" s="181"/>
      <c r="J232" s="181"/>
    </row>
    <row r="233" spans="1:14" ht="12.75" customHeight="1" x14ac:dyDescent="0.25">
      <c r="A233" s="172" t="s">
        <v>43</v>
      </c>
      <c r="B233" s="203"/>
      <c r="C233" s="5"/>
      <c r="D233" s="68"/>
      <c r="E233" s="68"/>
      <c r="F233" s="68"/>
      <c r="G233" s="179"/>
      <c r="H233" s="36"/>
      <c r="I233" s="181"/>
      <c r="J233" s="181"/>
    </row>
    <row r="234" spans="1:14" ht="12.75" customHeight="1" x14ac:dyDescent="0.25">
      <c r="A234" s="172" t="s">
        <v>42</v>
      </c>
      <c r="B234" s="173"/>
      <c r="C234" s="5"/>
      <c r="D234" s="68"/>
      <c r="E234" s="68"/>
      <c r="F234" s="68"/>
      <c r="G234" s="179"/>
      <c r="H234" s="36"/>
      <c r="I234" s="181"/>
      <c r="J234" s="181"/>
    </row>
    <row r="235" spans="1:14" ht="89.4" customHeight="1" x14ac:dyDescent="0.25">
      <c r="A235" s="6" t="s">
        <v>107</v>
      </c>
      <c r="B235" s="4" t="s">
        <v>98</v>
      </c>
      <c r="C235" s="5"/>
      <c r="D235" s="68"/>
      <c r="E235" s="75"/>
      <c r="F235" s="75"/>
      <c r="G235" s="201" t="s">
        <v>8</v>
      </c>
      <c r="H235" s="227" t="s">
        <v>10</v>
      </c>
      <c r="I235" s="180" t="s">
        <v>150</v>
      </c>
      <c r="J235" s="180" t="s">
        <v>151</v>
      </c>
    </row>
    <row r="236" spans="1:14" ht="14.25" customHeight="1" x14ac:dyDescent="0.25">
      <c r="A236" s="172" t="s">
        <v>4</v>
      </c>
      <c r="B236" s="173"/>
      <c r="C236" s="5">
        <f>SUM(C237:C242)</f>
        <v>12000</v>
      </c>
      <c r="D236" s="68">
        <f>SUM(D237:D242)</f>
        <v>4000</v>
      </c>
      <c r="E236" s="68">
        <f>SUM(E237:E242)</f>
        <v>4000</v>
      </c>
      <c r="F236" s="68">
        <f>SUM(F237:F242)</f>
        <v>4000</v>
      </c>
      <c r="G236" s="202"/>
      <c r="H236" s="228"/>
      <c r="I236" s="181"/>
      <c r="J236" s="181"/>
    </row>
    <row r="237" spans="1:14" ht="14.25" customHeight="1" x14ac:dyDescent="0.25">
      <c r="A237" s="175" t="s">
        <v>7</v>
      </c>
      <c r="B237" s="175"/>
      <c r="C237" s="5"/>
      <c r="D237" s="68"/>
      <c r="E237" s="68"/>
      <c r="F237" s="68"/>
      <c r="G237" s="202"/>
      <c r="H237" s="228"/>
      <c r="I237" s="181"/>
      <c r="J237" s="181"/>
    </row>
    <row r="238" spans="1:14" s="15" customFormat="1" ht="14.25" customHeight="1" x14ac:dyDescent="0.25">
      <c r="A238" s="175" t="s">
        <v>0</v>
      </c>
      <c r="B238" s="175"/>
      <c r="C238" s="33">
        <f>SUM(D238:F238)</f>
        <v>12000</v>
      </c>
      <c r="D238" s="86">
        <v>4000</v>
      </c>
      <c r="E238" s="86">
        <v>4000</v>
      </c>
      <c r="F238" s="86">
        <v>4000</v>
      </c>
      <c r="G238" s="202"/>
      <c r="H238" s="228"/>
      <c r="I238" s="181"/>
      <c r="J238" s="181"/>
      <c r="K238" s="143"/>
      <c r="L238" s="134"/>
      <c r="M238" s="144"/>
      <c r="N238" s="144"/>
    </row>
    <row r="239" spans="1:14" ht="14.25" customHeight="1" x14ac:dyDescent="0.25">
      <c r="A239" s="175" t="s">
        <v>1</v>
      </c>
      <c r="B239" s="175"/>
      <c r="C239" s="5"/>
      <c r="D239" s="68"/>
      <c r="E239" s="68"/>
      <c r="F239" s="68"/>
      <c r="G239" s="202"/>
      <c r="H239" s="228"/>
      <c r="I239" s="181"/>
      <c r="J239" s="181"/>
    </row>
    <row r="240" spans="1:14" ht="14.25" customHeight="1" x14ac:dyDescent="0.25">
      <c r="A240" s="175" t="s">
        <v>2</v>
      </c>
      <c r="B240" s="175"/>
      <c r="C240" s="5"/>
      <c r="D240" s="68"/>
      <c r="E240" s="68"/>
      <c r="F240" s="68"/>
      <c r="G240" s="202"/>
      <c r="H240" s="228"/>
      <c r="I240" s="181"/>
      <c r="J240" s="181"/>
    </row>
    <row r="241" spans="1:14" ht="14.25" customHeight="1" x14ac:dyDescent="0.25">
      <c r="A241" s="172" t="s">
        <v>43</v>
      </c>
      <c r="B241" s="173"/>
      <c r="C241" s="5"/>
      <c r="D241" s="68"/>
      <c r="E241" s="68"/>
      <c r="F241" s="68"/>
      <c r="G241" s="202"/>
      <c r="H241" s="228"/>
      <c r="I241" s="181"/>
      <c r="J241" s="181"/>
    </row>
    <row r="242" spans="1:14" ht="14.25" customHeight="1" x14ac:dyDescent="0.25">
      <c r="A242" s="172" t="s">
        <v>42</v>
      </c>
      <c r="B242" s="173"/>
      <c r="C242" s="5"/>
      <c r="D242" s="68"/>
      <c r="E242" s="68"/>
      <c r="F242" s="68"/>
      <c r="G242" s="202"/>
      <c r="H242" s="228"/>
      <c r="I242" s="181"/>
      <c r="J242" s="181"/>
    </row>
    <row r="243" spans="1:14" ht="84.75" customHeight="1" x14ac:dyDescent="0.25">
      <c r="A243" s="6" t="s">
        <v>108</v>
      </c>
      <c r="B243" s="4" t="s">
        <v>156</v>
      </c>
      <c r="C243" s="5"/>
      <c r="D243" s="68"/>
      <c r="E243" s="68"/>
      <c r="F243" s="68"/>
      <c r="G243" s="220" t="s">
        <v>8</v>
      </c>
      <c r="H243" s="216" t="s">
        <v>68</v>
      </c>
      <c r="I243" s="200" t="s">
        <v>150</v>
      </c>
      <c r="J243" s="200" t="s">
        <v>151</v>
      </c>
    </row>
    <row r="244" spans="1:14" ht="12.75" customHeight="1" x14ac:dyDescent="0.25">
      <c r="A244" s="172" t="s">
        <v>4</v>
      </c>
      <c r="B244" s="173"/>
      <c r="C244" s="5">
        <f>SUM(C245:C250)</f>
        <v>7909.7919999999995</v>
      </c>
      <c r="D244" s="68">
        <f>SUM(D245:D250)</f>
        <v>1849.7919999999999</v>
      </c>
      <c r="E244" s="68">
        <f>SUM(E245:E250)</f>
        <v>2960</v>
      </c>
      <c r="F244" s="68">
        <f>SUM(F245:F250)</f>
        <v>3100</v>
      </c>
      <c r="G244" s="220"/>
      <c r="H244" s="216"/>
      <c r="I244" s="200"/>
      <c r="J244" s="200"/>
    </row>
    <row r="245" spans="1:14" ht="12.75" customHeight="1" x14ac:dyDescent="0.25">
      <c r="A245" s="197" t="s">
        <v>7</v>
      </c>
      <c r="B245" s="198"/>
      <c r="C245" s="9"/>
      <c r="D245" s="74"/>
      <c r="E245" s="68"/>
      <c r="F245" s="68"/>
      <c r="G245" s="220"/>
      <c r="H245" s="216"/>
      <c r="I245" s="200"/>
      <c r="J245" s="200"/>
    </row>
    <row r="246" spans="1:14" s="15" customFormat="1" ht="12.75" customHeight="1" x14ac:dyDescent="0.25">
      <c r="A246" s="175" t="s">
        <v>0</v>
      </c>
      <c r="B246" s="175"/>
      <c r="C246" s="164">
        <f>SUM(D246:F246)</f>
        <v>7909.7919999999995</v>
      </c>
      <c r="D246" s="163">
        <v>1849.7919999999999</v>
      </c>
      <c r="E246" s="160">
        <v>2960</v>
      </c>
      <c r="F246" s="160">
        <v>3100</v>
      </c>
      <c r="G246" s="220"/>
      <c r="H246" s="216"/>
      <c r="I246" s="200"/>
      <c r="J246" s="200"/>
      <c r="K246" s="143"/>
      <c r="L246" s="134"/>
      <c r="M246" s="144"/>
      <c r="N246" s="144"/>
    </row>
    <row r="247" spans="1:14" ht="12.75" customHeight="1" x14ac:dyDescent="0.25">
      <c r="A247" s="175" t="s">
        <v>1</v>
      </c>
      <c r="B247" s="175"/>
      <c r="C247" s="5"/>
      <c r="D247" s="68"/>
      <c r="E247" s="68"/>
      <c r="F247" s="68"/>
      <c r="G247" s="220"/>
      <c r="H247" s="216"/>
      <c r="I247" s="200"/>
      <c r="J247" s="200"/>
    </row>
    <row r="248" spans="1:14" ht="12.75" customHeight="1" x14ac:dyDescent="0.25">
      <c r="A248" s="172" t="s">
        <v>2</v>
      </c>
      <c r="B248" s="173"/>
      <c r="C248" s="5"/>
      <c r="D248" s="68"/>
      <c r="E248" s="68"/>
      <c r="F248" s="68"/>
      <c r="G248" s="220"/>
      <c r="H248" s="216"/>
      <c r="I248" s="200"/>
      <c r="J248" s="200"/>
    </row>
    <row r="249" spans="1:14" ht="12.75" customHeight="1" x14ac:dyDescent="0.25">
      <c r="A249" s="172" t="s">
        <v>43</v>
      </c>
      <c r="B249" s="173"/>
      <c r="C249" s="5"/>
      <c r="D249" s="68"/>
      <c r="E249" s="68"/>
      <c r="F249" s="68"/>
      <c r="G249" s="220"/>
      <c r="H249" s="216"/>
      <c r="I249" s="200"/>
      <c r="J249" s="200"/>
    </row>
    <row r="250" spans="1:14" ht="12.75" customHeight="1" x14ac:dyDescent="0.25">
      <c r="A250" s="172" t="s">
        <v>42</v>
      </c>
      <c r="B250" s="173"/>
      <c r="C250" s="5"/>
      <c r="D250" s="68"/>
      <c r="E250" s="68"/>
      <c r="F250" s="68"/>
      <c r="G250" s="220"/>
      <c r="H250" s="216"/>
      <c r="I250" s="200"/>
      <c r="J250" s="200"/>
    </row>
    <row r="251" spans="1:14" ht="91.8" customHeight="1" x14ac:dyDescent="0.25">
      <c r="A251" s="6" t="s">
        <v>184</v>
      </c>
      <c r="B251" s="4" t="s">
        <v>185</v>
      </c>
      <c r="C251" s="5"/>
      <c r="D251" s="68"/>
      <c r="E251" s="68"/>
      <c r="F251" s="68"/>
      <c r="G251" s="220" t="s">
        <v>8</v>
      </c>
      <c r="H251" s="216" t="s">
        <v>68</v>
      </c>
      <c r="I251" s="200" t="s">
        <v>150</v>
      </c>
      <c r="J251" s="200" t="s">
        <v>151</v>
      </c>
    </row>
    <row r="252" spans="1:14" ht="12.75" customHeight="1" x14ac:dyDescent="0.25">
      <c r="A252" s="172" t="s">
        <v>4</v>
      </c>
      <c r="B252" s="173"/>
      <c r="C252" s="5">
        <f>SUM(C253:C258)</f>
        <v>0</v>
      </c>
      <c r="D252" s="68">
        <f>SUM(D253:D258)</f>
        <v>0</v>
      </c>
      <c r="E252" s="68">
        <f>SUM(E253:E258)</f>
        <v>0</v>
      </c>
      <c r="F252" s="68">
        <f>SUM(F253:F258)</f>
        <v>0</v>
      </c>
      <c r="G252" s="220"/>
      <c r="H252" s="216"/>
      <c r="I252" s="200"/>
      <c r="J252" s="200"/>
    </row>
    <row r="253" spans="1:14" ht="12.75" customHeight="1" x14ac:dyDescent="0.25">
      <c r="A253" s="197" t="s">
        <v>7</v>
      </c>
      <c r="B253" s="198"/>
      <c r="C253" s="9"/>
      <c r="D253" s="74"/>
      <c r="E253" s="68"/>
      <c r="F253" s="68"/>
      <c r="G253" s="220"/>
      <c r="H253" s="216"/>
      <c r="I253" s="200"/>
      <c r="J253" s="200"/>
    </row>
    <row r="254" spans="1:14" s="15" customFormat="1" ht="12.75" customHeight="1" x14ac:dyDescent="0.25">
      <c r="A254" s="175" t="s">
        <v>0</v>
      </c>
      <c r="B254" s="175"/>
      <c r="C254" s="33">
        <f>SUM(D254:F254)</f>
        <v>0</v>
      </c>
      <c r="D254" s="86">
        <v>0</v>
      </c>
      <c r="E254" s="86">
        <v>0</v>
      </c>
      <c r="F254" s="86">
        <v>0</v>
      </c>
      <c r="G254" s="220"/>
      <c r="H254" s="216"/>
      <c r="I254" s="200"/>
      <c r="J254" s="200"/>
      <c r="K254" s="143"/>
      <c r="L254" s="134"/>
      <c r="M254" s="144"/>
      <c r="N254" s="144"/>
    </row>
    <row r="255" spans="1:14" ht="12.75" customHeight="1" x14ac:dyDescent="0.25">
      <c r="A255" s="175" t="s">
        <v>1</v>
      </c>
      <c r="B255" s="175"/>
      <c r="C255" s="5"/>
      <c r="D255" s="68"/>
      <c r="E255" s="68"/>
      <c r="F255" s="68"/>
      <c r="G255" s="220"/>
      <c r="H255" s="216"/>
      <c r="I255" s="200"/>
      <c r="J255" s="200"/>
    </row>
    <row r="256" spans="1:14" ht="12.75" customHeight="1" x14ac:dyDescent="0.25">
      <c r="A256" s="172" t="s">
        <v>2</v>
      </c>
      <c r="B256" s="173"/>
      <c r="C256" s="5"/>
      <c r="D256" s="68"/>
      <c r="E256" s="68"/>
      <c r="F256" s="68"/>
      <c r="G256" s="220"/>
      <c r="H256" s="216"/>
      <c r="I256" s="200"/>
      <c r="J256" s="200"/>
    </row>
    <row r="257" spans="1:14" ht="12.75" customHeight="1" x14ac:dyDescent="0.25">
      <c r="A257" s="172" t="s">
        <v>43</v>
      </c>
      <c r="B257" s="173"/>
      <c r="C257" s="5"/>
      <c r="D257" s="68"/>
      <c r="E257" s="68"/>
      <c r="F257" s="68"/>
      <c r="G257" s="220"/>
      <c r="H257" s="216"/>
      <c r="I257" s="200"/>
      <c r="J257" s="200"/>
    </row>
    <row r="258" spans="1:14" ht="12.75" customHeight="1" x14ac:dyDescent="0.25">
      <c r="A258" s="172" t="s">
        <v>42</v>
      </c>
      <c r="B258" s="173"/>
      <c r="C258" s="5"/>
      <c r="D258" s="68"/>
      <c r="E258" s="68"/>
      <c r="F258" s="68"/>
      <c r="G258" s="220"/>
      <c r="H258" s="216"/>
      <c r="I258" s="200"/>
      <c r="J258" s="200"/>
    </row>
    <row r="259" spans="1:14" ht="85.8" customHeight="1" x14ac:dyDescent="0.25">
      <c r="A259" s="6" t="s">
        <v>109</v>
      </c>
      <c r="B259" s="4" t="s">
        <v>203</v>
      </c>
      <c r="C259" s="5"/>
      <c r="D259" s="68"/>
      <c r="E259" s="68"/>
      <c r="F259" s="68"/>
      <c r="G259" s="152" t="s">
        <v>152</v>
      </c>
      <c r="H259" s="123" t="s">
        <v>92</v>
      </c>
      <c r="I259" s="334" t="s">
        <v>150</v>
      </c>
      <c r="J259" s="200" t="s">
        <v>151</v>
      </c>
    </row>
    <row r="260" spans="1:14" ht="12.75" customHeight="1" x14ac:dyDescent="0.25">
      <c r="A260" s="172" t="s">
        <v>4</v>
      </c>
      <c r="B260" s="173"/>
      <c r="C260" s="4">
        <f>SUM(C261:C265)</f>
        <v>2230</v>
      </c>
      <c r="D260" s="69">
        <f>SUM(D261:D265)</f>
        <v>640</v>
      </c>
      <c r="E260" s="69">
        <f>SUM(E261:E265)</f>
        <v>590</v>
      </c>
      <c r="F260" s="69">
        <f>SUM(F261:F265)</f>
        <v>1000</v>
      </c>
      <c r="G260" s="53"/>
      <c r="H260" s="7"/>
      <c r="I260" s="335"/>
      <c r="J260" s="200"/>
    </row>
    <row r="261" spans="1:14" ht="12.75" customHeight="1" x14ac:dyDescent="0.25">
      <c r="A261" s="172" t="s">
        <v>7</v>
      </c>
      <c r="B261" s="173"/>
      <c r="C261" s="9"/>
      <c r="D261" s="74"/>
      <c r="E261" s="68"/>
      <c r="F261" s="68"/>
      <c r="G261" s="53"/>
      <c r="H261" s="7"/>
      <c r="I261" s="335"/>
      <c r="J261" s="200"/>
    </row>
    <row r="262" spans="1:14" s="15" customFormat="1" ht="12.75" customHeight="1" x14ac:dyDescent="0.25">
      <c r="A262" s="172" t="s">
        <v>0</v>
      </c>
      <c r="B262" s="173"/>
      <c r="C262" s="10">
        <f>SUM(D262:F262)</f>
        <v>2230</v>
      </c>
      <c r="D262" s="77">
        <v>640</v>
      </c>
      <c r="E262" s="77">
        <v>590</v>
      </c>
      <c r="F262" s="77">
        <v>1000</v>
      </c>
      <c r="G262" s="53"/>
      <c r="H262" s="7"/>
      <c r="I262" s="335"/>
      <c r="J262" s="200"/>
      <c r="K262" s="143"/>
      <c r="L262" s="134"/>
      <c r="M262" s="144"/>
      <c r="N262" s="144"/>
    </row>
    <row r="263" spans="1:14" ht="12.75" customHeight="1" x14ac:dyDescent="0.25">
      <c r="A263" s="172" t="s">
        <v>1</v>
      </c>
      <c r="B263" s="173"/>
      <c r="C263" s="30"/>
      <c r="D263" s="87"/>
      <c r="E263" s="68"/>
      <c r="F263" s="68"/>
      <c r="G263" s="53"/>
      <c r="H263" s="7"/>
      <c r="I263" s="335"/>
      <c r="J263" s="200"/>
    </row>
    <row r="264" spans="1:14" ht="12.75" customHeight="1" x14ac:dyDescent="0.25">
      <c r="A264" s="172" t="s">
        <v>2</v>
      </c>
      <c r="B264" s="173"/>
      <c r="C264" s="5"/>
      <c r="D264" s="68"/>
      <c r="E264" s="68"/>
      <c r="F264" s="68"/>
      <c r="G264" s="53"/>
      <c r="H264" s="7"/>
      <c r="I264" s="335"/>
      <c r="J264" s="200"/>
    </row>
    <row r="265" spans="1:14" ht="12.75" customHeight="1" x14ac:dyDescent="0.25">
      <c r="A265" s="172" t="s">
        <v>42</v>
      </c>
      <c r="B265" s="173"/>
      <c r="C265" s="5"/>
      <c r="D265" s="68"/>
      <c r="E265" s="68"/>
      <c r="F265" s="68"/>
      <c r="G265" s="54"/>
      <c r="H265" s="8"/>
      <c r="I265" s="336"/>
      <c r="J265" s="200"/>
    </row>
    <row r="266" spans="1:14" s="15" customFormat="1" ht="127.8" customHeight="1" x14ac:dyDescent="0.25">
      <c r="A266" s="6" t="s">
        <v>110</v>
      </c>
      <c r="B266" s="4" t="s">
        <v>204</v>
      </c>
      <c r="C266" s="5"/>
      <c r="D266" s="68"/>
      <c r="E266" s="68"/>
      <c r="F266" s="68"/>
      <c r="G266" s="176" t="s">
        <v>5</v>
      </c>
      <c r="H266" s="183" t="s">
        <v>237</v>
      </c>
      <c r="I266" s="180" t="s">
        <v>150</v>
      </c>
      <c r="J266" s="180" t="s">
        <v>151</v>
      </c>
      <c r="K266" s="143"/>
      <c r="L266" s="134"/>
      <c r="M266" s="144"/>
      <c r="N266" s="144"/>
    </row>
    <row r="267" spans="1:14" s="15" customFormat="1" ht="12.75" customHeight="1" x14ac:dyDescent="0.25">
      <c r="A267" s="175" t="s">
        <v>4</v>
      </c>
      <c r="B267" s="175"/>
      <c r="C267" s="5">
        <f>SUM(C268:C273)</f>
        <v>650</v>
      </c>
      <c r="D267" s="68">
        <f>SUM(D268:D273)</f>
        <v>150</v>
      </c>
      <c r="E267" s="68">
        <f>SUM(E268:E273)</f>
        <v>200</v>
      </c>
      <c r="F267" s="68">
        <f>SUM(F268:F273)</f>
        <v>300</v>
      </c>
      <c r="G267" s="177"/>
      <c r="H267" s="184"/>
      <c r="I267" s="181"/>
      <c r="J267" s="181"/>
      <c r="K267" s="143"/>
      <c r="L267" s="134"/>
      <c r="M267" s="144"/>
      <c r="N267" s="144"/>
    </row>
    <row r="268" spans="1:14" s="15" customFormat="1" ht="12.75" customHeight="1" x14ac:dyDescent="0.25">
      <c r="A268" s="175" t="s">
        <v>7</v>
      </c>
      <c r="B268" s="175"/>
      <c r="C268" s="5"/>
      <c r="D268" s="68"/>
      <c r="E268" s="68"/>
      <c r="F268" s="68"/>
      <c r="G268" s="177"/>
      <c r="H268" s="184"/>
      <c r="I268" s="181"/>
      <c r="J268" s="181"/>
      <c r="K268" s="143"/>
      <c r="L268" s="134"/>
      <c r="M268" s="144"/>
      <c r="N268" s="144"/>
    </row>
    <row r="269" spans="1:14" s="15" customFormat="1" ht="12.75" customHeight="1" x14ac:dyDescent="0.25">
      <c r="A269" s="175" t="s">
        <v>0</v>
      </c>
      <c r="B269" s="175"/>
      <c r="C269" s="10">
        <f>SUM(D269:F269)</f>
        <v>650</v>
      </c>
      <c r="D269" s="77">
        <v>150</v>
      </c>
      <c r="E269" s="77">
        <v>200</v>
      </c>
      <c r="F269" s="77">
        <v>300</v>
      </c>
      <c r="G269" s="177"/>
      <c r="H269" s="184"/>
      <c r="I269" s="181"/>
      <c r="J269" s="181"/>
      <c r="K269" s="143"/>
      <c r="L269" s="134"/>
      <c r="M269" s="144"/>
      <c r="N269" s="144"/>
    </row>
    <row r="270" spans="1:14" s="15" customFormat="1" ht="12.75" customHeight="1" x14ac:dyDescent="0.25">
      <c r="A270" s="175" t="s">
        <v>1</v>
      </c>
      <c r="B270" s="175"/>
      <c r="C270" s="5"/>
      <c r="D270" s="68"/>
      <c r="E270" s="68"/>
      <c r="F270" s="68"/>
      <c r="G270" s="177"/>
      <c r="H270" s="184"/>
      <c r="I270" s="181"/>
      <c r="J270" s="181"/>
      <c r="K270" s="143"/>
      <c r="L270" s="134"/>
      <c r="M270" s="144"/>
      <c r="N270" s="144"/>
    </row>
    <row r="271" spans="1:14" s="15" customFormat="1" ht="12.75" customHeight="1" x14ac:dyDescent="0.25">
      <c r="A271" s="175" t="s">
        <v>2</v>
      </c>
      <c r="B271" s="175"/>
      <c r="C271" s="5"/>
      <c r="D271" s="68"/>
      <c r="E271" s="68"/>
      <c r="F271" s="68"/>
      <c r="G271" s="177"/>
      <c r="H271" s="184"/>
      <c r="I271" s="181"/>
      <c r="J271" s="181"/>
      <c r="K271" s="143"/>
      <c r="L271" s="134"/>
      <c r="M271" s="144"/>
      <c r="N271" s="144"/>
    </row>
    <row r="272" spans="1:14" s="31" customFormat="1" ht="12.75" customHeight="1" x14ac:dyDescent="0.25">
      <c r="A272" s="175" t="s">
        <v>43</v>
      </c>
      <c r="B272" s="199"/>
      <c r="C272" s="5"/>
      <c r="D272" s="68"/>
      <c r="E272" s="68"/>
      <c r="F272" s="68"/>
      <c r="G272" s="177"/>
      <c r="H272" s="184"/>
      <c r="I272" s="181"/>
      <c r="J272" s="181"/>
      <c r="K272" s="145"/>
      <c r="L272" s="146"/>
      <c r="M272" s="147"/>
      <c r="N272" s="147"/>
    </row>
    <row r="273" spans="1:14" s="15" customFormat="1" ht="12.75" customHeight="1" x14ac:dyDescent="0.25">
      <c r="A273" s="175" t="s">
        <v>42</v>
      </c>
      <c r="B273" s="175"/>
      <c r="C273" s="5"/>
      <c r="D273" s="68"/>
      <c r="E273" s="68"/>
      <c r="F273" s="68"/>
      <c r="G273" s="178"/>
      <c r="H273" s="185"/>
      <c r="I273" s="182"/>
      <c r="J273" s="182"/>
      <c r="K273" s="143"/>
      <c r="L273" s="134"/>
      <c r="M273" s="144"/>
      <c r="N273" s="144"/>
    </row>
    <row r="274" spans="1:14" s="15" customFormat="1" ht="43.5" customHeight="1" x14ac:dyDescent="0.25">
      <c r="A274" s="6" t="s">
        <v>111</v>
      </c>
      <c r="B274" s="4" t="s">
        <v>157</v>
      </c>
      <c r="C274" s="5"/>
      <c r="D274" s="68"/>
      <c r="E274" s="68"/>
      <c r="F274" s="68"/>
      <c r="G274" s="171" t="s">
        <v>5</v>
      </c>
      <c r="H274" s="205" t="s">
        <v>69</v>
      </c>
      <c r="I274" s="200" t="s">
        <v>150</v>
      </c>
      <c r="J274" s="200" t="s">
        <v>151</v>
      </c>
      <c r="K274" s="143"/>
      <c r="L274" s="134"/>
      <c r="M274" s="144"/>
      <c r="N274" s="144"/>
    </row>
    <row r="275" spans="1:14" s="15" customFormat="1" ht="12.75" customHeight="1" x14ac:dyDescent="0.25">
      <c r="A275" s="175" t="s">
        <v>4</v>
      </c>
      <c r="B275" s="175"/>
      <c r="C275" s="5">
        <f>SUM(C276:C281)</f>
        <v>1010</v>
      </c>
      <c r="D275" s="68">
        <f>SUM(D276:D281)</f>
        <v>250</v>
      </c>
      <c r="E275" s="68">
        <f>SUM(E276:E281)</f>
        <v>370</v>
      </c>
      <c r="F275" s="68">
        <f>SUM(F276:F281)</f>
        <v>390</v>
      </c>
      <c r="G275" s="171"/>
      <c r="H275" s="205"/>
      <c r="I275" s="200"/>
      <c r="J275" s="200"/>
      <c r="K275" s="143"/>
      <c r="L275" s="134"/>
      <c r="M275" s="144"/>
      <c r="N275" s="144"/>
    </row>
    <row r="276" spans="1:14" s="15" customFormat="1" ht="12.75" customHeight="1" x14ac:dyDescent="0.25">
      <c r="A276" s="175" t="s">
        <v>7</v>
      </c>
      <c r="B276" s="175"/>
      <c r="C276" s="5"/>
      <c r="D276" s="68"/>
      <c r="E276" s="68"/>
      <c r="F276" s="68"/>
      <c r="G276" s="171"/>
      <c r="H276" s="205"/>
      <c r="I276" s="200"/>
      <c r="J276" s="200"/>
      <c r="K276" s="143"/>
      <c r="L276" s="134"/>
      <c r="M276" s="144"/>
      <c r="N276" s="144"/>
    </row>
    <row r="277" spans="1:14" s="15" customFormat="1" ht="12.75" customHeight="1" x14ac:dyDescent="0.25">
      <c r="A277" s="175" t="s">
        <v>0</v>
      </c>
      <c r="B277" s="175"/>
      <c r="C277" s="158">
        <f>SUM(D277:F277)</f>
        <v>1010</v>
      </c>
      <c r="D277" s="159">
        <v>250</v>
      </c>
      <c r="E277" s="159">
        <v>370</v>
      </c>
      <c r="F277" s="159">
        <v>390</v>
      </c>
      <c r="G277" s="171"/>
      <c r="H277" s="205"/>
      <c r="I277" s="200"/>
      <c r="J277" s="200"/>
      <c r="K277" s="143"/>
      <c r="L277" s="134"/>
      <c r="M277" s="144"/>
      <c r="N277" s="144"/>
    </row>
    <row r="278" spans="1:14" s="15" customFormat="1" ht="12.75" customHeight="1" x14ac:dyDescent="0.25">
      <c r="A278" s="175" t="s">
        <v>1</v>
      </c>
      <c r="B278" s="175"/>
      <c r="C278" s="5"/>
      <c r="D278" s="68"/>
      <c r="E278" s="68"/>
      <c r="F278" s="68"/>
      <c r="G278" s="171"/>
      <c r="H278" s="205"/>
      <c r="I278" s="200"/>
      <c r="J278" s="200"/>
      <c r="K278" s="143"/>
      <c r="L278" s="134"/>
      <c r="M278" s="144"/>
      <c r="N278" s="144"/>
    </row>
    <row r="279" spans="1:14" s="15" customFormat="1" ht="12.75" customHeight="1" x14ac:dyDescent="0.25">
      <c r="A279" s="175" t="s">
        <v>2</v>
      </c>
      <c r="B279" s="175"/>
      <c r="C279" s="5"/>
      <c r="D279" s="68"/>
      <c r="E279" s="68"/>
      <c r="F279" s="68"/>
      <c r="G279" s="171"/>
      <c r="H279" s="205"/>
      <c r="I279" s="200"/>
      <c r="J279" s="200"/>
      <c r="K279" s="143"/>
      <c r="L279" s="134"/>
      <c r="M279" s="144"/>
      <c r="N279" s="144"/>
    </row>
    <row r="280" spans="1:14" s="31" customFormat="1" ht="12.75" customHeight="1" x14ac:dyDescent="0.25">
      <c r="A280" s="175" t="s">
        <v>43</v>
      </c>
      <c r="B280" s="199"/>
      <c r="C280" s="5"/>
      <c r="D280" s="68"/>
      <c r="E280" s="68"/>
      <c r="F280" s="68"/>
      <c r="G280" s="171"/>
      <c r="H280" s="205"/>
      <c r="I280" s="200"/>
      <c r="J280" s="200"/>
      <c r="K280" s="145"/>
      <c r="L280" s="146"/>
      <c r="M280" s="147"/>
      <c r="N280" s="147"/>
    </row>
    <row r="281" spans="1:14" s="15" customFormat="1" ht="12.75" customHeight="1" x14ac:dyDescent="0.25">
      <c r="A281" s="175" t="s">
        <v>42</v>
      </c>
      <c r="B281" s="175"/>
      <c r="C281" s="5"/>
      <c r="D281" s="68"/>
      <c r="E281" s="68"/>
      <c r="F281" s="68"/>
      <c r="G281" s="171"/>
      <c r="H281" s="205"/>
      <c r="I281" s="200"/>
      <c r="J281" s="200"/>
      <c r="K281" s="143"/>
      <c r="L281" s="134"/>
      <c r="M281" s="144"/>
      <c r="N281" s="144"/>
    </row>
    <row r="282" spans="1:14" ht="57" customHeight="1" x14ac:dyDescent="0.25">
      <c r="A282" s="6" t="s">
        <v>113</v>
      </c>
      <c r="B282" s="4" t="s">
        <v>286</v>
      </c>
      <c r="C282" s="5"/>
      <c r="D282" s="68"/>
      <c r="E282" s="68"/>
      <c r="F282" s="68"/>
      <c r="G282" s="171" t="s">
        <v>5</v>
      </c>
      <c r="H282" s="205" t="s">
        <v>13</v>
      </c>
      <c r="I282" s="200" t="s">
        <v>150</v>
      </c>
      <c r="J282" s="200" t="s">
        <v>151</v>
      </c>
    </row>
    <row r="283" spans="1:14" ht="14.25" customHeight="1" x14ac:dyDescent="0.25">
      <c r="A283" s="175" t="s">
        <v>4</v>
      </c>
      <c r="B283" s="175"/>
      <c r="C283" s="5">
        <f>SUM(C284:C289)</f>
        <v>1000</v>
      </c>
      <c r="D283" s="68">
        <f>SUM(D284:D289)</f>
        <v>320</v>
      </c>
      <c r="E283" s="68">
        <f>SUM(E284:E289)</f>
        <v>340</v>
      </c>
      <c r="F283" s="68">
        <f>SUM(F284:F289)</f>
        <v>340</v>
      </c>
      <c r="G283" s="171"/>
      <c r="H283" s="205"/>
      <c r="I283" s="200"/>
      <c r="J283" s="200"/>
    </row>
    <row r="284" spans="1:14" ht="14.25" customHeight="1" x14ac:dyDescent="0.25">
      <c r="A284" s="175" t="s">
        <v>7</v>
      </c>
      <c r="B284" s="175"/>
      <c r="C284" s="5"/>
      <c r="D284" s="68"/>
      <c r="E284" s="68"/>
      <c r="F284" s="68"/>
      <c r="G284" s="171"/>
      <c r="H284" s="205"/>
      <c r="I284" s="200"/>
      <c r="J284" s="200"/>
    </row>
    <row r="285" spans="1:14" s="15" customFormat="1" ht="14.25" customHeight="1" x14ac:dyDescent="0.25">
      <c r="A285" s="175" t="s">
        <v>0</v>
      </c>
      <c r="B285" s="175"/>
      <c r="C285" s="158">
        <f>SUM(D285:F285)</f>
        <v>1000</v>
      </c>
      <c r="D285" s="159">
        <v>320</v>
      </c>
      <c r="E285" s="159">
        <v>340</v>
      </c>
      <c r="F285" s="159">
        <v>340</v>
      </c>
      <c r="G285" s="171"/>
      <c r="H285" s="205"/>
      <c r="I285" s="200"/>
      <c r="J285" s="200"/>
      <c r="K285" s="143"/>
      <c r="L285" s="134"/>
      <c r="M285" s="144"/>
      <c r="N285" s="144"/>
    </row>
    <row r="286" spans="1:14" ht="14.25" customHeight="1" x14ac:dyDescent="0.25">
      <c r="A286" s="175" t="s">
        <v>1</v>
      </c>
      <c r="B286" s="175"/>
      <c r="C286" s="5"/>
      <c r="D286" s="68"/>
      <c r="E286" s="68"/>
      <c r="F286" s="68"/>
      <c r="G286" s="171"/>
      <c r="H286" s="205"/>
      <c r="I286" s="200"/>
      <c r="J286" s="200"/>
    </row>
    <row r="287" spans="1:14" ht="14.25" customHeight="1" x14ac:dyDescent="0.25">
      <c r="A287" s="175" t="s">
        <v>2</v>
      </c>
      <c r="B287" s="175"/>
      <c r="C287" s="5"/>
      <c r="D287" s="68"/>
      <c r="E287" s="68"/>
      <c r="F287" s="68"/>
      <c r="G287" s="171"/>
      <c r="H287" s="205"/>
      <c r="I287" s="200"/>
      <c r="J287" s="200"/>
    </row>
    <row r="288" spans="1:14" s="2" customFormat="1" ht="14.25" customHeight="1" x14ac:dyDescent="0.25">
      <c r="A288" s="175" t="s">
        <v>43</v>
      </c>
      <c r="B288" s="199"/>
      <c r="C288" s="5"/>
      <c r="D288" s="68"/>
      <c r="E288" s="68"/>
      <c r="F288" s="68"/>
      <c r="G288" s="171"/>
      <c r="H288" s="205"/>
      <c r="I288" s="200"/>
      <c r="J288" s="200"/>
      <c r="K288" s="140"/>
      <c r="L288" s="141"/>
      <c r="M288" s="142"/>
      <c r="N288" s="142"/>
    </row>
    <row r="289" spans="1:14" ht="14.25" customHeight="1" x14ac:dyDescent="0.25">
      <c r="A289" s="175" t="s">
        <v>42</v>
      </c>
      <c r="B289" s="175"/>
      <c r="C289" s="5"/>
      <c r="D289" s="68"/>
      <c r="E289" s="68"/>
      <c r="F289" s="68"/>
      <c r="G289" s="171"/>
      <c r="H289" s="205"/>
      <c r="I289" s="200"/>
      <c r="J289" s="200"/>
    </row>
    <row r="290" spans="1:14" s="15" customFormat="1" ht="60" customHeight="1" x14ac:dyDescent="0.25">
      <c r="A290" s="6" t="s">
        <v>186</v>
      </c>
      <c r="B290" s="4" t="s">
        <v>187</v>
      </c>
      <c r="C290" s="5"/>
      <c r="D290" s="68"/>
      <c r="E290" s="68"/>
      <c r="F290" s="68"/>
      <c r="G290" s="176" t="s">
        <v>5</v>
      </c>
      <c r="H290" s="183" t="s">
        <v>236</v>
      </c>
      <c r="I290" s="200" t="s">
        <v>150</v>
      </c>
      <c r="J290" s="200" t="s">
        <v>151</v>
      </c>
      <c r="K290" s="143"/>
      <c r="L290" s="134"/>
      <c r="M290" s="144"/>
      <c r="N290" s="144"/>
    </row>
    <row r="291" spans="1:14" s="15" customFormat="1" ht="13.5" customHeight="1" x14ac:dyDescent="0.25">
      <c r="A291" s="175" t="s">
        <v>4</v>
      </c>
      <c r="B291" s="175"/>
      <c r="C291" s="5">
        <f>SUM(C292:C297)</f>
        <v>900</v>
      </c>
      <c r="D291" s="68">
        <f>SUM(D292:D297)</f>
        <v>300</v>
      </c>
      <c r="E291" s="68">
        <f>SUM(E292:E297)</f>
        <v>300</v>
      </c>
      <c r="F291" s="68">
        <f>SUM(F292:F297)</f>
        <v>300</v>
      </c>
      <c r="G291" s="177"/>
      <c r="H291" s="184"/>
      <c r="I291" s="200"/>
      <c r="J291" s="200"/>
      <c r="K291" s="143"/>
      <c r="L291" s="134"/>
      <c r="M291" s="144"/>
      <c r="N291" s="144"/>
    </row>
    <row r="292" spans="1:14" s="15" customFormat="1" ht="13.5" customHeight="1" x14ac:dyDescent="0.25">
      <c r="A292" s="175" t="s">
        <v>7</v>
      </c>
      <c r="B292" s="175"/>
      <c r="C292" s="5"/>
      <c r="D292" s="68"/>
      <c r="E292" s="68"/>
      <c r="F292" s="68"/>
      <c r="G292" s="177"/>
      <c r="H292" s="184"/>
      <c r="I292" s="200"/>
      <c r="J292" s="200"/>
      <c r="K292" s="143"/>
      <c r="L292" s="134"/>
      <c r="M292" s="144"/>
      <c r="N292" s="144"/>
    </row>
    <row r="293" spans="1:14" s="15" customFormat="1" ht="13.5" customHeight="1" x14ac:dyDescent="0.25">
      <c r="A293" s="175" t="s">
        <v>0</v>
      </c>
      <c r="B293" s="175"/>
      <c r="C293" s="158">
        <f>SUM(D293:F293)</f>
        <v>900</v>
      </c>
      <c r="D293" s="159">
        <v>300</v>
      </c>
      <c r="E293" s="159">
        <v>300</v>
      </c>
      <c r="F293" s="159">
        <v>300</v>
      </c>
      <c r="G293" s="177"/>
      <c r="H293" s="184"/>
      <c r="I293" s="200"/>
      <c r="J293" s="200"/>
      <c r="K293" s="143"/>
      <c r="L293" s="134"/>
      <c r="M293" s="144"/>
      <c r="N293" s="144"/>
    </row>
    <row r="294" spans="1:14" s="15" customFormat="1" ht="13.5" customHeight="1" x14ac:dyDescent="0.25">
      <c r="A294" s="175" t="s">
        <v>1</v>
      </c>
      <c r="B294" s="175"/>
      <c r="C294" s="5"/>
      <c r="D294" s="68"/>
      <c r="E294" s="68"/>
      <c r="F294" s="68"/>
      <c r="G294" s="177"/>
      <c r="H294" s="184"/>
      <c r="I294" s="200"/>
      <c r="J294" s="200"/>
      <c r="K294" s="143"/>
      <c r="L294" s="134"/>
      <c r="M294" s="144"/>
      <c r="N294" s="144"/>
    </row>
    <row r="295" spans="1:14" s="15" customFormat="1" ht="13.5" customHeight="1" x14ac:dyDescent="0.25">
      <c r="A295" s="175" t="s">
        <v>2</v>
      </c>
      <c r="B295" s="175"/>
      <c r="C295" s="5"/>
      <c r="D295" s="68"/>
      <c r="E295" s="68"/>
      <c r="F295" s="68"/>
      <c r="G295" s="177"/>
      <c r="H295" s="184"/>
      <c r="I295" s="200"/>
      <c r="J295" s="200"/>
      <c r="K295" s="143"/>
      <c r="L295" s="134"/>
      <c r="M295" s="144"/>
      <c r="N295" s="144"/>
    </row>
    <row r="296" spans="1:14" s="31" customFormat="1" ht="13.5" customHeight="1" x14ac:dyDescent="0.25">
      <c r="A296" s="175" t="s">
        <v>43</v>
      </c>
      <c r="B296" s="199"/>
      <c r="C296" s="5"/>
      <c r="D296" s="68"/>
      <c r="E296" s="68"/>
      <c r="F296" s="68"/>
      <c r="G296" s="177"/>
      <c r="H296" s="184"/>
      <c r="I296" s="200"/>
      <c r="J296" s="200"/>
      <c r="K296" s="145"/>
      <c r="L296" s="146"/>
      <c r="M296" s="147"/>
      <c r="N296" s="147"/>
    </row>
    <row r="297" spans="1:14" s="15" customFormat="1" ht="13.5" customHeight="1" x14ac:dyDescent="0.25">
      <c r="A297" s="175" t="s">
        <v>42</v>
      </c>
      <c r="B297" s="175"/>
      <c r="C297" s="5"/>
      <c r="D297" s="68"/>
      <c r="E297" s="68"/>
      <c r="F297" s="68"/>
      <c r="G297" s="178"/>
      <c r="H297" s="185"/>
      <c r="I297" s="200"/>
      <c r="J297" s="200"/>
      <c r="K297" s="143"/>
      <c r="L297" s="134"/>
      <c r="M297" s="144"/>
      <c r="N297" s="144"/>
    </row>
    <row r="298" spans="1:14" s="15" customFormat="1" ht="82.5" customHeight="1" x14ac:dyDescent="0.25">
      <c r="A298" s="20" t="s">
        <v>112</v>
      </c>
      <c r="B298" s="12" t="s">
        <v>278</v>
      </c>
      <c r="C298" s="11"/>
      <c r="D298" s="78"/>
      <c r="E298" s="78"/>
      <c r="F298" s="78"/>
      <c r="G298" s="311" t="s">
        <v>238</v>
      </c>
      <c r="H298" s="311" t="s">
        <v>235</v>
      </c>
      <c r="I298" s="204" t="s">
        <v>150</v>
      </c>
      <c r="J298" s="204" t="s">
        <v>151</v>
      </c>
      <c r="K298" s="143">
        <v>813</v>
      </c>
      <c r="L298" s="134">
        <v>0</v>
      </c>
      <c r="M298" s="134">
        <v>0</v>
      </c>
      <c r="N298" s="134">
        <v>0</v>
      </c>
    </row>
    <row r="299" spans="1:14" s="31" customFormat="1" ht="14.25" customHeight="1" x14ac:dyDescent="0.25">
      <c r="A299" s="187" t="s">
        <v>4</v>
      </c>
      <c r="B299" s="187"/>
      <c r="C299" s="12">
        <f>SUM(C307,C315,C323,C331,C339,C347,C355)</f>
        <v>9920</v>
      </c>
      <c r="D299" s="12">
        <f>SUM(D307,D315,D323,D331,D339,D347,D355)</f>
        <v>3270</v>
      </c>
      <c r="E299" s="12">
        <f>SUM(E307,E315,E323,E331,E339,E347,E355)</f>
        <v>3145</v>
      </c>
      <c r="F299" s="12">
        <f>SUM(F307,F315,F323,F331,F339,F347,F355)</f>
        <v>3505</v>
      </c>
      <c r="G299" s="312"/>
      <c r="H299" s="312"/>
      <c r="I299" s="204"/>
      <c r="J299" s="204"/>
      <c r="K299" s="145">
        <v>814</v>
      </c>
      <c r="L299" s="134">
        <v>0</v>
      </c>
      <c r="M299" s="134">
        <v>0</v>
      </c>
      <c r="N299" s="134">
        <v>0</v>
      </c>
    </row>
    <row r="300" spans="1:14" s="31" customFormat="1" ht="14.25" customHeight="1" x14ac:dyDescent="0.25">
      <c r="A300" s="187" t="s">
        <v>7</v>
      </c>
      <c r="B300" s="187"/>
      <c r="C300" s="12"/>
      <c r="D300" s="12"/>
      <c r="E300" s="12"/>
      <c r="F300" s="12"/>
      <c r="G300" s="312"/>
      <c r="H300" s="312"/>
      <c r="I300" s="204"/>
      <c r="J300" s="204"/>
      <c r="K300" s="145">
        <v>815</v>
      </c>
      <c r="L300" s="134">
        <f>SUM(D309,D317,D325,D333,D341,D349,D357)</f>
        <v>3270</v>
      </c>
      <c r="M300" s="134">
        <f>SUM(E309,E317,E325,E333,E341,E349,E357)</f>
        <v>3145</v>
      </c>
      <c r="N300" s="134">
        <f>SUM(F309,F317,F325,F333,F341,F349,F357)</f>
        <v>3505</v>
      </c>
    </row>
    <row r="301" spans="1:14" s="31" customFormat="1" ht="14.25" customHeight="1" x14ac:dyDescent="0.25">
      <c r="A301" s="187" t="s">
        <v>0</v>
      </c>
      <c r="B301" s="187"/>
      <c r="C301" s="12">
        <f>SUM(C309,C317,C325,C333,C341,C349,C357)</f>
        <v>9920</v>
      </c>
      <c r="D301" s="12">
        <f>SUM(D309,D317,D325,D333,D341,D349,D357)</f>
        <v>3270</v>
      </c>
      <c r="E301" s="12">
        <f>SUM(E309,E317,E325,E333,E341,E349,E357)</f>
        <v>3145</v>
      </c>
      <c r="F301" s="12">
        <f>SUM(F309,F317,F325,F333,F341,F349,F357)</f>
        <v>3505</v>
      </c>
      <c r="G301" s="313"/>
      <c r="H301" s="313"/>
      <c r="I301" s="204"/>
      <c r="J301" s="204"/>
      <c r="K301" s="145"/>
      <c r="L301" s="146"/>
      <c r="M301" s="147"/>
      <c r="N301" s="147"/>
    </row>
    <row r="302" spans="1:14" s="31" customFormat="1" ht="14.25" customHeight="1" x14ac:dyDescent="0.25">
      <c r="A302" s="187" t="s">
        <v>1</v>
      </c>
      <c r="B302" s="187"/>
      <c r="C302" s="12"/>
      <c r="D302" s="12"/>
      <c r="E302" s="12"/>
      <c r="F302" s="12"/>
      <c r="G302" s="311"/>
      <c r="H302" s="315"/>
      <c r="I302" s="204"/>
      <c r="J302" s="204"/>
      <c r="K302" s="145"/>
      <c r="L302" s="146"/>
      <c r="M302" s="147"/>
      <c r="N302" s="147"/>
    </row>
    <row r="303" spans="1:14" s="31" customFormat="1" ht="14.25" customHeight="1" x14ac:dyDescent="0.25">
      <c r="A303" s="187" t="s">
        <v>2</v>
      </c>
      <c r="B303" s="187"/>
      <c r="C303" s="12"/>
      <c r="D303" s="12"/>
      <c r="E303" s="12"/>
      <c r="F303" s="12"/>
      <c r="G303" s="312"/>
      <c r="H303" s="316"/>
      <c r="I303" s="204"/>
      <c r="J303" s="204"/>
      <c r="K303" s="145"/>
      <c r="L303" s="146"/>
      <c r="M303" s="147"/>
      <c r="N303" s="147"/>
    </row>
    <row r="304" spans="1:14" s="31" customFormat="1" ht="14.25" customHeight="1" x14ac:dyDescent="0.25">
      <c r="A304" s="187" t="s">
        <v>43</v>
      </c>
      <c r="B304" s="210"/>
      <c r="C304" s="12"/>
      <c r="D304" s="12"/>
      <c r="E304" s="12"/>
      <c r="F304" s="12"/>
      <c r="G304" s="312"/>
      <c r="H304" s="316"/>
      <c r="I304" s="204"/>
      <c r="J304" s="204"/>
      <c r="K304" s="145"/>
      <c r="L304" s="146"/>
      <c r="M304" s="147"/>
      <c r="N304" s="147"/>
    </row>
    <row r="305" spans="1:14" s="15" customFormat="1" ht="14.25" customHeight="1" x14ac:dyDescent="0.25">
      <c r="A305" s="187" t="s">
        <v>42</v>
      </c>
      <c r="B305" s="187"/>
      <c r="C305" s="12"/>
      <c r="D305" s="12"/>
      <c r="E305" s="12"/>
      <c r="F305" s="12"/>
      <c r="G305" s="313"/>
      <c r="H305" s="317"/>
      <c r="I305" s="204"/>
      <c r="J305" s="204"/>
      <c r="K305" s="143"/>
      <c r="L305" s="134"/>
      <c r="M305" s="144"/>
      <c r="N305" s="144"/>
    </row>
    <row r="306" spans="1:14" s="15" customFormat="1" ht="43.5" customHeight="1" x14ac:dyDescent="0.25">
      <c r="A306" s="6" t="s">
        <v>115</v>
      </c>
      <c r="B306" s="4" t="s">
        <v>127</v>
      </c>
      <c r="C306" s="5"/>
      <c r="D306" s="68"/>
      <c r="E306" s="68"/>
      <c r="F306" s="68"/>
      <c r="G306" s="171" t="s">
        <v>5</v>
      </c>
      <c r="H306" s="205" t="s">
        <v>253</v>
      </c>
      <c r="I306" s="200" t="s">
        <v>150</v>
      </c>
      <c r="J306" s="200" t="s">
        <v>151</v>
      </c>
      <c r="K306" s="143"/>
      <c r="L306" s="134"/>
      <c r="M306" s="144"/>
      <c r="N306" s="144"/>
    </row>
    <row r="307" spans="1:14" s="15" customFormat="1" ht="15.75" customHeight="1" x14ac:dyDescent="0.25">
      <c r="A307" s="175" t="s">
        <v>4</v>
      </c>
      <c r="B307" s="175"/>
      <c r="C307" s="5">
        <f>SUM(C308:C313)</f>
        <v>2088</v>
      </c>
      <c r="D307" s="68">
        <f>SUM(D308:D313)</f>
        <v>668</v>
      </c>
      <c r="E307" s="68">
        <f>SUM(E308:E313)</f>
        <v>710</v>
      </c>
      <c r="F307" s="68">
        <f>SUM(F308:F313)</f>
        <v>710</v>
      </c>
      <c r="G307" s="171"/>
      <c r="H307" s="205"/>
      <c r="I307" s="200"/>
      <c r="J307" s="200"/>
      <c r="K307" s="143"/>
      <c r="L307" s="134"/>
      <c r="M307" s="144"/>
      <c r="N307" s="144"/>
    </row>
    <row r="308" spans="1:14" s="15" customFormat="1" ht="15.75" customHeight="1" x14ac:dyDescent="0.25">
      <c r="A308" s="175" t="s">
        <v>7</v>
      </c>
      <c r="B308" s="175"/>
      <c r="C308" s="5"/>
      <c r="D308" s="68"/>
      <c r="E308" s="68"/>
      <c r="F308" s="68"/>
      <c r="G308" s="171"/>
      <c r="H308" s="205"/>
      <c r="I308" s="200"/>
      <c r="J308" s="200"/>
      <c r="K308" s="143"/>
      <c r="L308" s="134"/>
      <c r="M308" s="144"/>
      <c r="N308" s="144"/>
    </row>
    <row r="309" spans="1:14" s="15" customFormat="1" ht="15.75" customHeight="1" x14ac:dyDescent="0.25">
      <c r="A309" s="175" t="s">
        <v>0</v>
      </c>
      <c r="B309" s="175"/>
      <c r="C309" s="158">
        <f>SUM(D309:F309)</f>
        <v>2088</v>
      </c>
      <c r="D309" s="159">
        <v>668</v>
      </c>
      <c r="E309" s="159">
        <v>710</v>
      </c>
      <c r="F309" s="159">
        <v>710</v>
      </c>
      <c r="G309" s="171"/>
      <c r="H309" s="205"/>
      <c r="I309" s="200"/>
      <c r="J309" s="200"/>
      <c r="K309" s="143"/>
      <c r="L309" s="134"/>
      <c r="M309" s="144"/>
      <c r="N309" s="144"/>
    </row>
    <row r="310" spans="1:14" s="15" customFormat="1" ht="15.75" customHeight="1" x14ac:dyDescent="0.25">
      <c r="A310" s="175" t="s">
        <v>1</v>
      </c>
      <c r="B310" s="175"/>
      <c r="C310" s="5"/>
      <c r="D310" s="68"/>
      <c r="E310" s="68"/>
      <c r="F310" s="68"/>
      <c r="G310" s="171"/>
      <c r="H310" s="205"/>
      <c r="I310" s="200"/>
      <c r="J310" s="200"/>
      <c r="K310" s="143"/>
      <c r="L310" s="134"/>
      <c r="M310" s="144"/>
      <c r="N310" s="144"/>
    </row>
    <row r="311" spans="1:14" s="15" customFormat="1" ht="15.75" customHeight="1" x14ac:dyDescent="0.25">
      <c r="A311" s="175" t="s">
        <v>2</v>
      </c>
      <c r="B311" s="175"/>
      <c r="C311" s="5"/>
      <c r="D311" s="68"/>
      <c r="E311" s="68"/>
      <c r="F311" s="68"/>
      <c r="G311" s="171"/>
      <c r="H311" s="205"/>
      <c r="I311" s="200"/>
      <c r="J311" s="200"/>
      <c r="K311" s="143"/>
      <c r="L311" s="134"/>
      <c r="M311" s="144"/>
      <c r="N311" s="144"/>
    </row>
    <row r="312" spans="1:14" s="31" customFormat="1" ht="15.75" customHeight="1" x14ac:dyDescent="0.25">
      <c r="A312" s="175" t="s">
        <v>43</v>
      </c>
      <c r="B312" s="199"/>
      <c r="C312" s="5"/>
      <c r="D312" s="68"/>
      <c r="E312" s="68"/>
      <c r="F312" s="68"/>
      <c r="G312" s="171"/>
      <c r="H312" s="205"/>
      <c r="I312" s="200"/>
      <c r="J312" s="200"/>
      <c r="K312" s="145"/>
      <c r="L312" s="146"/>
      <c r="M312" s="147"/>
      <c r="N312" s="147"/>
    </row>
    <row r="313" spans="1:14" s="15" customFormat="1" ht="15.75" customHeight="1" x14ac:dyDescent="0.25">
      <c r="A313" s="175" t="s">
        <v>42</v>
      </c>
      <c r="B313" s="175"/>
      <c r="C313" s="5"/>
      <c r="D313" s="68"/>
      <c r="E313" s="68"/>
      <c r="F313" s="68"/>
      <c r="G313" s="171"/>
      <c r="H313" s="205"/>
      <c r="I313" s="200"/>
      <c r="J313" s="200"/>
      <c r="K313" s="143"/>
      <c r="L313" s="134"/>
      <c r="M313" s="144"/>
      <c r="N313" s="144"/>
    </row>
    <row r="314" spans="1:14" s="15" customFormat="1" ht="70.5" customHeight="1" x14ac:dyDescent="0.25">
      <c r="A314" s="6" t="s">
        <v>57</v>
      </c>
      <c r="B314" s="4" t="s">
        <v>254</v>
      </c>
      <c r="C314" s="5"/>
      <c r="D314" s="68"/>
      <c r="E314" s="68"/>
      <c r="F314" s="68"/>
      <c r="G314" s="171" t="s">
        <v>5</v>
      </c>
      <c r="H314" s="205" t="s">
        <v>255</v>
      </c>
      <c r="I314" s="200" t="s">
        <v>150</v>
      </c>
      <c r="J314" s="200" t="s">
        <v>151</v>
      </c>
      <c r="K314" s="143"/>
      <c r="L314" s="134"/>
      <c r="M314" s="144"/>
      <c r="N314" s="144"/>
    </row>
    <row r="315" spans="1:14" s="15" customFormat="1" ht="15.75" customHeight="1" x14ac:dyDescent="0.25">
      <c r="A315" s="175" t="s">
        <v>4</v>
      </c>
      <c r="B315" s="175"/>
      <c r="C315" s="5">
        <f>SUM(C316:C321)</f>
        <v>710</v>
      </c>
      <c r="D315" s="68">
        <f>SUM(D316:D321)</f>
        <v>250</v>
      </c>
      <c r="E315" s="68">
        <f>SUM(E316:E321)</f>
        <v>230</v>
      </c>
      <c r="F315" s="68">
        <f>SUM(F316:F321)</f>
        <v>230</v>
      </c>
      <c r="G315" s="171"/>
      <c r="H315" s="205"/>
      <c r="I315" s="200"/>
      <c r="J315" s="200"/>
      <c r="K315" s="143"/>
      <c r="L315" s="134"/>
      <c r="M315" s="144"/>
      <c r="N315" s="144"/>
    </row>
    <row r="316" spans="1:14" s="15" customFormat="1" ht="15.75" customHeight="1" x14ac:dyDescent="0.25">
      <c r="A316" s="175" t="s">
        <v>7</v>
      </c>
      <c r="B316" s="175"/>
      <c r="C316" s="5"/>
      <c r="D316" s="68"/>
      <c r="E316" s="68"/>
      <c r="F316" s="68"/>
      <c r="G316" s="171"/>
      <c r="H316" s="205"/>
      <c r="I316" s="200"/>
      <c r="J316" s="200"/>
      <c r="K316" s="143"/>
      <c r="L316" s="134"/>
      <c r="M316" s="144"/>
      <c r="N316" s="144"/>
    </row>
    <row r="317" spans="1:14" s="15" customFormat="1" ht="15.75" customHeight="1" x14ac:dyDescent="0.25">
      <c r="A317" s="175" t="s">
        <v>0</v>
      </c>
      <c r="B317" s="175"/>
      <c r="C317" s="10">
        <f>SUM(D317:F317)</f>
        <v>710</v>
      </c>
      <c r="D317" s="77">
        <v>250</v>
      </c>
      <c r="E317" s="77">
        <v>230</v>
      </c>
      <c r="F317" s="77">
        <v>230</v>
      </c>
      <c r="G317" s="171"/>
      <c r="H317" s="205"/>
      <c r="I317" s="200"/>
      <c r="J317" s="200"/>
      <c r="K317" s="143"/>
      <c r="L317" s="134"/>
      <c r="M317" s="144"/>
      <c r="N317" s="144"/>
    </row>
    <row r="318" spans="1:14" s="15" customFormat="1" ht="15.75" customHeight="1" x14ac:dyDescent="0.25">
      <c r="A318" s="175" t="s">
        <v>1</v>
      </c>
      <c r="B318" s="175"/>
      <c r="C318" s="5"/>
      <c r="D318" s="68"/>
      <c r="E318" s="68"/>
      <c r="F318" s="68"/>
      <c r="G318" s="171"/>
      <c r="H318" s="205"/>
      <c r="I318" s="200"/>
      <c r="J318" s="200"/>
      <c r="K318" s="143"/>
      <c r="L318" s="134"/>
      <c r="M318" s="144"/>
      <c r="N318" s="144"/>
    </row>
    <row r="319" spans="1:14" s="15" customFormat="1" ht="15.75" customHeight="1" x14ac:dyDescent="0.25">
      <c r="A319" s="175" t="s">
        <v>2</v>
      </c>
      <c r="B319" s="175"/>
      <c r="C319" s="5"/>
      <c r="D319" s="68"/>
      <c r="E319" s="68"/>
      <c r="F319" s="68"/>
      <c r="G319" s="171"/>
      <c r="H319" s="205"/>
      <c r="I319" s="200"/>
      <c r="J319" s="200"/>
      <c r="K319" s="143"/>
      <c r="L319" s="134"/>
      <c r="M319" s="144"/>
      <c r="N319" s="144"/>
    </row>
    <row r="320" spans="1:14" s="31" customFormat="1" ht="15.75" customHeight="1" x14ac:dyDescent="0.25">
      <c r="A320" s="175" t="s">
        <v>43</v>
      </c>
      <c r="B320" s="199"/>
      <c r="C320" s="5"/>
      <c r="D320" s="68"/>
      <c r="E320" s="68"/>
      <c r="F320" s="68"/>
      <c r="G320" s="171"/>
      <c r="H320" s="205"/>
      <c r="I320" s="200"/>
      <c r="J320" s="200"/>
      <c r="K320" s="145"/>
      <c r="L320" s="146"/>
      <c r="M320" s="147"/>
      <c r="N320" s="147"/>
    </row>
    <row r="321" spans="1:14" s="15" customFormat="1" ht="15.75" customHeight="1" x14ac:dyDescent="0.25">
      <c r="A321" s="175" t="s">
        <v>42</v>
      </c>
      <c r="B321" s="175"/>
      <c r="C321" s="5"/>
      <c r="D321" s="68"/>
      <c r="E321" s="68"/>
      <c r="F321" s="68"/>
      <c r="G321" s="171"/>
      <c r="H321" s="205"/>
      <c r="I321" s="200"/>
      <c r="J321" s="200"/>
      <c r="K321" s="143"/>
      <c r="L321" s="134"/>
      <c r="M321" s="144"/>
      <c r="N321" s="144"/>
    </row>
    <row r="322" spans="1:14" s="15" customFormat="1" ht="32.25" customHeight="1" x14ac:dyDescent="0.25">
      <c r="A322" s="6" t="s">
        <v>116</v>
      </c>
      <c r="B322" s="4" t="s">
        <v>114</v>
      </c>
      <c r="C322" s="5"/>
      <c r="D322" s="68"/>
      <c r="E322" s="68"/>
      <c r="F322" s="68"/>
      <c r="G322" s="171" t="s">
        <v>5</v>
      </c>
      <c r="H322" s="205" t="s">
        <v>256</v>
      </c>
      <c r="I322" s="200" t="s">
        <v>150</v>
      </c>
      <c r="J322" s="200" t="s">
        <v>151</v>
      </c>
      <c r="K322" s="143"/>
      <c r="L322" s="134"/>
      <c r="M322" s="144"/>
      <c r="N322" s="144"/>
    </row>
    <row r="323" spans="1:14" s="15" customFormat="1" ht="15.75" customHeight="1" x14ac:dyDescent="0.25">
      <c r="A323" s="175" t="s">
        <v>4</v>
      </c>
      <c r="B323" s="175"/>
      <c r="C323" s="5">
        <f>SUM(C324:C329)</f>
        <v>760</v>
      </c>
      <c r="D323" s="68">
        <f>SUM(D324:D329)</f>
        <v>150</v>
      </c>
      <c r="E323" s="68">
        <f>SUM(E324:E329)</f>
        <v>305</v>
      </c>
      <c r="F323" s="68">
        <f>SUM(F324:F329)</f>
        <v>305</v>
      </c>
      <c r="G323" s="171"/>
      <c r="H323" s="205"/>
      <c r="I323" s="200"/>
      <c r="J323" s="200"/>
      <c r="K323" s="143"/>
      <c r="L323" s="134"/>
      <c r="M323" s="144"/>
      <c r="N323" s="144"/>
    </row>
    <row r="324" spans="1:14" s="15" customFormat="1" ht="15.75" customHeight="1" x14ac:dyDescent="0.25">
      <c r="A324" s="175" t="s">
        <v>7</v>
      </c>
      <c r="B324" s="175"/>
      <c r="C324" s="5"/>
      <c r="D324" s="68"/>
      <c r="E324" s="68"/>
      <c r="F324" s="68"/>
      <c r="G324" s="171"/>
      <c r="H324" s="205"/>
      <c r="I324" s="200"/>
      <c r="J324" s="200"/>
      <c r="K324" s="143"/>
      <c r="L324" s="134"/>
      <c r="M324" s="144"/>
      <c r="N324" s="144"/>
    </row>
    <row r="325" spans="1:14" s="15" customFormat="1" ht="15.75" customHeight="1" x14ac:dyDescent="0.25">
      <c r="A325" s="175" t="s">
        <v>0</v>
      </c>
      <c r="B325" s="175"/>
      <c r="C325" s="10">
        <f>SUM(D325:F325)</f>
        <v>760</v>
      </c>
      <c r="D325" s="77">
        <v>150</v>
      </c>
      <c r="E325" s="77">
        <v>305</v>
      </c>
      <c r="F325" s="77">
        <v>305</v>
      </c>
      <c r="G325" s="171"/>
      <c r="H325" s="205"/>
      <c r="I325" s="200"/>
      <c r="J325" s="200"/>
      <c r="K325" s="143"/>
      <c r="L325" s="134"/>
      <c r="M325" s="144"/>
      <c r="N325" s="144"/>
    </row>
    <row r="326" spans="1:14" s="15" customFormat="1" ht="15.75" customHeight="1" x14ac:dyDescent="0.25">
      <c r="A326" s="175" t="s">
        <v>1</v>
      </c>
      <c r="B326" s="175"/>
      <c r="C326" s="5"/>
      <c r="D326" s="68"/>
      <c r="E326" s="68"/>
      <c r="F326" s="68"/>
      <c r="G326" s="171"/>
      <c r="H326" s="205"/>
      <c r="I326" s="200"/>
      <c r="J326" s="200"/>
      <c r="K326" s="143"/>
      <c r="L326" s="134"/>
      <c r="M326" s="144"/>
      <c r="N326" s="144"/>
    </row>
    <row r="327" spans="1:14" s="15" customFormat="1" ht="15.75" customHeight="1" x14ac:dyDescent="0.25">
      <c r="A327" s="175" t="s">
        <v>2</v>
      </c>
      <c r="B327" s="175"/>
      <c r="C327" s="5"/>
      <c r="D327" s="68"/>
      <c r="E327" s="68"/>
      <c r="F327" s="68"/>
      <c r="G327" s="171"/>
      <c r="H327" s="205"/>
      <c r="I327" s="200"/>
      <c r="J327" s="200"/>
      <c r="K327" s="143"/>
      <c r="L327" s="134"/>
      <c r="M327" s="144"/>
      <c r="N327" s="144"/>
    </row>
    <row r="328" spans="1:14" s="31" customFormat="1" ht="15.75" customHeight="1" x14ac:dyDescent="0.25">
      <c r="A328" s="175" t="s">
        <v>43</v>
      </c>
      <c r="B328" s="199"/>
      <c r="C328" s="5"/>
      <c r="D328" s="68"/>
      <c r="E328" s="68"/>
      <c r="F328" s="68"/>
      <c r="G328" s="171"/>
      <c r="H328" s="205"/>
      <c r="I328" s="200"/>
      <c r="J328" s="200"/>
      <c r="K328" s="145"/>
      <c r="L328" s="146"/>
      <c r="M328" s="147"/>
      <c r="N328" s="147"/>
    </row>
    <row r="329" spans="1:14" s="15" customFormat="1" ht="15.75" customHeight="1" x14ac:dyDescent="0.25">
      <c r="A329" s="175" t="s">
        <v>42</v>
      </c>
      <c r="B329" s="175"/>
      <c r="C329" s="5"/>
      <c r="D329" s="68"/>
      <c r="E329" s="68"/>
      <c r="F329" s="68"/>
      <c r="G329" s="171"/>
      <c r="H329" s="205"/>
      <c r="I329" s="200"/>
      <c r="J329" s="200"/>
      <c r="K329" s="143"/>
      <c r="L329" s="134"/>
      <c r="M329" s="144"/>
      <c r="N329" s="144"/>
    </row>
    <row r="330" spans="1:14" s="15" customFormat="1" ht="99" customHeight="1" x14ac:dyDescent="0.25">
      <c r="A330" s="6" t="s">
        <v>174</v>
      </c>
      <c r="B330" s="4" t="s">
        <v>257</v>
      </c>
      <c r="C330" s="5"/>
      <c r="D330" s="68"/>
      <c r="E330" s="68"/>
      <c r="F330" s="68"/>
      <c r="G330" s="171" t="s">
        <v>5</v>
      </c>
      <c r="H330" s="205" t="s">
        <v>126</v>
      </c>
      <c r="I330" s="200" t="s">
        <v>150</v>
      </c>
      <c r="J330" s="200" t="s">
        <v>151</v>
      </c>
      <c r="K330" s="143"/>
      <c r="L330" s="134"/>
      <c r="M330" s="144"/>
      <c r="N330" s="144"/>
    </row>
    <row r="331" spans="1:14" s="15" customFormat="1" ht="13.5" customHeight="1" x14ac:dyDescent="0.25">
      <c r="A331" s="175" t="s">
        <v>4</v>
      </c>
      <c r="B331" s="175"/>
      <c r="C331" s="5">
        <f>SUM(C332:C337)</f>
        <v>2370.6210099999998</v>
      </c>
      <c r="D331" s="68">
        <f>SUM(D332:D337)</f>
        <v>750.62100999999996</v>
      </c>
      <c r="E331" s="68">
        <f>SUM(E332:E337)</f>
        <v>770</v>
      </c>
      <c r="F331" s="68">
        <f>SUM(F332:F337)</f>
        <v>850</v>
      </c>
      <c r="G331" s="171"/>
      <c r="H331" s="205"/>
      <c r="I331" s="200"/>
      <c r="J331" s="200"/>
      <c r="K331" s="143"/>
      <c r="L331" s="134"/>
      <c r="M331" s="144"/>
      <c r="N331" s="144"/>
    </row>
    <row r="332" spans="1:14" s="15" customFormat="1" ht="13.5" customHeight="1" x14ac:dyDescent="0.25">
      <c r="A332" s="175" t="s">
        <v>7</v>
      </c>
      <c r="B332" s="175"/>
      <c r="C332" s="5"/>
      <c r="D332" s="68"/>
      <c r="E332" s="68"/>
      <c r="F332" s="68"/>
      <c r="G332" s="171"/>
      <c r="H332" s="205"/>
      <c r="I332" s="200"/>
      <c r="J332" s="200"/>
      <c r="K332" s="143"/>
      <c r="L332" s="134"/>
      <c r="M332" s="144"/>
      <c r="N332" s="144"/>
    </row>
    <row r="333" spans="1:14" s="15" customFormat="1" ht="13.5" customHeight="1" x14ac:dyDescent="0.25">
      <c r="A333" s="175" t="s">
        <v>0</v>
      </c>
      <c r="B333" s="175"/>
      <c r="C333" s="10">
        <f>SUM(D333:F333)</f>
        <v>2370.6210099999998</v>
      </c>
      <c r="D333" s="165">
        <v>750.62100999999996</v>
      </c>
      <c r="E333" s="77">
        <v>770</v>
      </c>
      <c r="F333" s="77">
        <v>850</v>
      </c>
      <c r="G333" s="171"/>
      <c r="H333" s="205"/>
      <c r="I333" s="200"/>
      <c r="J333" s="200"/>
      <c r="K333" s="143"/>
      <c r="L333" s="134"/>
      <c r="M333" s="144"/>
      <c r="N333" s="144"/>
    </row>
    <row r="334" spans="1:14" s="15" customFormat="1" ht="13.5" customHeight="1" x14ac:dyDescent="0.25">
      <c r="A334" s="175" t="s">
        <v>1</v>
      </c>
      <c r="B334" s="175"/>
      <c r="C334" s="5"/>
      <c r="D334" s="68"/>
      <c r="E334" s="68"/>
      <c r="F334" s="68"/>
      <c r="G334" s="171"/>
      <c r="H334" s="205"/>
      <c r="I334" s="200"/>
      <c r="J334" s="200"/>
      <c r="K334" s="143"/>
      <c r="L334" s="134"/>
      <c r="M334" s="144"/>
      <c r="N334" s="144"/>
    </row>
    <row r="335" spans="1:14" s="15" customFormat="1" ht="13.5" customHeight="1" x14ac:dyDescent="0.25">
      <c r="A335" s="175" t="s">
        <v>2</v>
      </c>
      <c r="B335" s="175"/>
      <c r="C335" s="5"/>
      <c r="D335" s="68"/>
      <c r="E335" s="68"/>
      <c r="F335" s="68"/>
      <c r="G335" s="171"/>
      <c r="H335" s="205"/>
      <c r="I335" s="200"/>
      <c r="J335" s="200"/>
      <c r="K335" s="143"/>
      <c r="L335" s="134"/>
      <c r="M335" s="144"/>
      <c r="N335" s="144"/>
    </row>
    <row r="336" spans="1:14" s="31" customFormat="1" ht="13.5" customHeight="1" x14ac:dyDescent="0.25">
      <c r="A336" s="175" t="s">
        <v>43</v>
      </c>
      <c r="B336" s="199"/>
      <c r="C336" s="5"/>
      <c r="D336" s="68"/>
      <c r="E336" s="68"/>
      <c r="F336" s="68"/>
      <c r="G336" s="171"/>
      <c r="H336" s="205"/>
      <c r="I336" s="200"/>
      <c r="J336" s="200"/>
      <c r="K336" s="145"/>
      <c r="L336" s="146"/>
      <c r="M336" s="147"/>
      <c r="N336" s="147"/>
    </row>
    <row r="337" spans="1:14" s="15" customFormat="1" ht="13.5" customHeight="1" x14ac:dyDescent="0.25">
      <c r="A337" s="175" t="s">
        <v>42</v>
      </c>
      <c r="B337" s="175"/>
      <c r="C337" s="5"/>
      <c r="D337" s="68"/>
      <c r="E337" s="68"/>
      <c r="F337" s="68"/>
      <c r="G337" s="171"/>
      <c r="H337" s="205"/>
      <c r="I337" s="200"/>
      <c r="J337" s="200"/>
      <c r="K337" s="143"/>
      <c r="L337" s="134"/>
      <c r="M337" s="144"/>
      <c r="N337" s="144"/>
    </row>
    <row r="338" spans="1:14" s="15" customFormat="1" ht="46.5" customHeight="1" x14ac:dyDescent="0.25">
      <c r="A338" s="6" t="s">
        <v>117</v>
      </c>
      <c r="B338" s="4" t="s">
        <v>205</v>
      </c>
      <c r="C338" s="5"/>
      <c r="D338" s="68"/>
      <c r="E338" s="68"/>
      <c r="F338" s="68"/>
      <c r="G338" s="171" t="s">
        <v>12</v>
      </c>
      <c r="H338" s="205" t="s">
        <v>70</v>
      </c>
      <c r="I338" s="200" t="s">
        <v>150</v>
      </c>
      <c r="J338" s="200" t="s">
        <v>151</v>
      </c>
      <c r="K338" s="143"/>
      <c r="L338" s="134"/>
      <c r="M338" s="144"/>
      <c r="N338" s="144"/>
    </row>
    <row r="339" spans="1:14" s="15" customFormat="1" ht="13.5" customHeight="1" x14ac:dyDescent="0.25">
      <c r="A339" s="175" t="s">
        <v>4</v>
      </c>
      <c r="B339" s="175"/>
      <c r="C339" s="5">
        <f>SUM(C340:C345)</f>
        <v>2531.3789900000002</v>
      </c>
      <c r="D339" s="68">
        <f>SUM(D340:D345)</f>
        <v>1011.37899</v>
      </c>
      <c r="E339" s="68">
        <f>SUM(E340:E345)</f>
        <v>720</v>
      </c>
      <c r="F339" s="68">
        <f>SUM(F340:F345)</f>
        <v>800</v>
      </c>
      <c r="G339" s="171"/>
      <c r="H339" s="205"/>
      <c r="I339" s="200"/>
      <c r="J339" s="200"/>
      <c r="K339" s="143"/>
      <c r="L339" s="134"/>
      <c r="M339" s="144"/>
      <c r="N339" s="144"/>
    </row>
    <row r="340" spans="1:14" s="15" customFormat="1" ht="13.5" customHeight="1" x14ac:dyDescent="0.25">
      <c r="A340" s="175" t="s">
        <v>7</v>
      </c>
      <c r="B340" s="175"/>
      <c r="C340" s="5"/>
      <c r="D340" s="68"/>
      <c r="E340" s="68"/>
      <c r="F340" s="68"/>
      <c r="G340" s="171"/>
      <c r="H340" s="205"/>
      <c r="I340" s="200"/>
      <c r="J340" s="200"/>
      <c r="K340" s="143"/>
      <c r="L340" s="134"/>
      <c r="M340" s="144"/>
      <c r="N340" s="144"/>
    </row>
    <row r="341" spans="1:14" s="15" customFormat="1" ht="13.5" customHeight="1" x14ac:dyDescent="0.25">
      <c r="A341" s="175" t="s">
        <v>0</v>
      </c>
      <c r="B341" s="175"/>
      <c r="C341" s="158">
        <f>SUM(D341:F341)</f>
        <v>2531.3789900000002</v>
      </c>
      <c r="D341" s="165">
        <v>1011.37899</v>
      </c>
      <c r="E341" s="77">
        <v>720</v>
      </c>
      <c r="F341" s="77">
        <v>800</v>
      </c>
      <c r="G341" s="171"/>
      <c r="H341" s="205"/>
      <c r="I341" s="200"/>
      <c r="J341" s="200"/>
      <c r="K341" s="143"/>
      <c r="L341" s="134"/>
      <c r="M341" s="144"/>
      <c r="N341" s="144"/>
    </row>
    <row r="342" spans="1:14" s="15" customFormat="1" ht="13.5" customHeight="1" x14ac:dyDescent="0.25">
      <c r="A342" s="175" t="s">
        <v>1</v>
      </c>
      <c r="B342" s="175"/>
      <c r="C342" s="5"/>
      <c r="D342" s="68"/>
      <c r="E342" s="68"/>
      <c r="F342" s="68"/>
      <c r="G342" s="171"/>
      <c r="H342" s="205"/>
      <c r="I342" s="200"/>
      <c r="J342" s="200"/>
      <c r="K342" s="143"/>
      <c r="L342" s="134"/>
      <c r="M342" s="144"/>
      <c r="N342" s="144"/>
    </row>
    <row r="343" spans="1:14" s="15" customFormat="1" ht="13.5" customHeight="1" x14ac:dyDescent="0.25">
      <c r="A343" s="175" t="s">
        <v>2</v>
      </c>
      <c r="B343" s="175"/>
      <c r="C343" s="5"/>
      <c r="D343" s="68"/>
      <c r="E343" s="68"/>
      <c r="F343" s="68"/>
      <c r="G343" s="171"/>
      <c r="H343" s="205"/>
      <c r="I343" s="200"/>
      <c r="J343" s="200"/>
      <c r="K343" s="143"/>
      <c r="L343" s="134"/>
      <c r="M343" s="144"/>
      <c r="N343" s="144"/>
    </row>
    <row r="344" spans="1:14" s="31" customFormat="1" ht="13.5" customHeight="1" x14ac:dyDescent="0.25">
      <c r="A344" s="175" t="s">
        <v>43</v>
      </c>
      <c r="B344" s="199"/>
      <c r="C344" s="5"/>
      <c r="D344" s="68"/>
      <c r="E344" s="68"/>
      <c r="F344" s="68"/>
      <c r="G344" s="171"/>
      <c r="H344" s="205"/>
      <c r="I344" s="200"/>
      <c r="J344" s="200"/>
      <c r="K344" s="145"/>
      <c r="L344" s="146"/>
      <c r="M344" s="147"/>
      <c r="N344" s="147"/>
    </row>
    <row r="345" spans="1:14" s="15" customFormat="1" ht="13.5" customHeight="1" x14ac:dyDescent="0.25">
      <c r="A345" s="175" t="s">
        <v>42</v>
      </c>
      <c r="B345" s="175"/>
      <c r="C345" s="5"/>
      <c r="D345" s="68"/>
      <c r="E345" s="68"/>
      <c r="F345" s="68"/>
      <c r="G345" s="171"/>
      <c r="H345" s="205"/>
      <c r="I345" s="200"/>
      <c r="J345" s="200"/>
      <c r="K345" s="143"/>
      <c r="L345" s="134"/>
      <c r="M345" s="144"/>
      <c r="N345" s="144"/>
    </row>
    <row r="346" spans="1:14" s="15" customFormat="1" ht="69" customHeight="1" x14ac:dyDescent="0.25">
      <c r="A346" s="6" t="s">
        <v>118</v>
      </c>
      <c r="B346" s="4" t="s">
        <v>206</v>
      </c>
      <c r="C346" s="5"/>
      <c r="D346" s="68"/>
      <c r="E346" s="68"/>
      <c r="F346" s="68"/>
      <c r="G346" s="176" t="s">
        <v>5</v>
      </c>
      <c r="H346" s="183" t="s">
        <v>122</v>
      </c>
      <c r="I346" s="200" t="s">
        <v>150</v>
      </c>
      <c r="J346" s="200" t="s">
        <v>151</v>
      </c>
      <c r="K346" s="143"/>
      <c r="L346" s="134"/>
      <c r="M346" s="144"/>
      <c r="N346" s="144"/>
    </row>
    <row r="347" spans="1:14" s="15" customFormat="1" ht="14.25" customHeight="1" x14ac:dyDescent="0.25">
      <c r="A347" s="175" t="s">
        <v>4</v>
      </c>
      <c r="B347" s="175"/>
      <c r="C347" s="5">
        <f>SUM(C348:C353)</f>
        <v>1110</v>
      </c>
      <c r="D347" s="68">
        <f>SUM(D348:D353)</f>
        <v>290</v>
      </c>
      <c r="E347" s="68">
        <f>SUM(E348:E353)</f>
        <v>410</v>
      </c>
      <c r="F347" s="68">
        <f>SUM(F348:F353)</f>
        <v>410</v>
      </c>
      <c r="G347" s="177"/>
      <c r="H347" s="184"/>
      <c r="I347" s="200"/>
      <c r="J347" s="200"/>
      <c r="K347" s="143"/>
      <c r="L347" s="134"/>
      <c r="M347" s="144"/>
      <c r="N347" s="144"/>
    </row>
    <row r="348" spans="1:14" s="15" customFormat="1" ht="14.25" customHeight="1" x14ac:dyDescent="0.25">
      <c r="A348" s="175" t="s">
        <v>7</v>
      </c>
      <c r="B348" s="175"/>
      <c r="C348" s="5"/>
      <c r="D348" s="68"/>
      <c r="E348" s="68"/>
      <c r="F348" s="68"/>
      <c r="G348" s="177"/>
      <c r="H348" s="184"/>
      <c r="I348" s="200"/>
      <c r="J348" s="200"/>
      <c r="K348" s="143"/>
      <c r="L348" s="134"/>
      <c r="M348" s="144"/>
      <c r="N348" s="144"/>
    </row>
    <row r="349" spans="1:14" s="15" customFormat="1" ht="14.25" customHeight="1" x14ac:dyDescent="0.25">
      <c r="A349" s="175" t="s">
        <v>0</v>
      </c>
      <c r="B349" s="175"/>
      <c r="C349" s="158">
        <f>SUM(D349:F349)</f>
        <v>1110</v>
      </c>
      <c r="D349" s="159">
        <v>290</v>
      </c>
      <c r="E349" s="159">
        <v>410</v>
      </c>
      <c r="F349" s="159">
        <v>410</v>
      </c>
      <c r="G349" s="177"/>
      <c r="H349" s="184"/>
      <c r="I349" s="200"/>
      <c r="J349" s="200"/>
      <c r="K349" s="143"/>
      <c r="L349" s="134"/>
      <c r="M349" s="144"/>
      <c r="N349" s="144"/>
    </row>
    <row r="350" spans="1:14" s="15" customFormat="1" ht="14.25" customHeight="1" x14ac:dyDescent="0.25">
      <c r="A350" s="175" t="s">
        <v>1</v>
      </c>
      <c r="B350" s="175"/>
      <c r="C350" s="5"/>
      <c r="D350" s="68"/>
      <c r="E350" s="68"/>
      <c r="F350" s="68"/>
      <c r="G350" s="177"/>
      <c r="H350" s="184"/>
      <c r="I350" s="200"/>
      <c r="J350" s="200"/>
      <c r="K350" s="143"/>
      <c r="L350" s="134"/>
      <c r="M350" s="144"/>
      <c r="N350" s="144"/>
    </row>
    <row r="351" spans="1:14" s="15" customFormat="1" ht="14.25" customHeight="1" x14ac:dyDescent="0.25">
      <c r="A351" s="175" t="s">
        <v>2</v>
      </c>
      <c r="B351" s="175"/>
      <c r="C351" s="5"/>
      <c r="D351" s="68"/>
      <c r="E351" s="68"/>
      <c r="F351" s="68"/>
      <c r="G351" s="177"/>
      <c r="H351" s="184"/>
      <c r="I351" s="200"/>
      <c r="J351" s="200"/>
      <c r="K351" s="143"/>
      <c r="L351" s="134"/>
      <c r="M351" s="144"/>
      <c r="N351" s="144"/>
    </row>
    <row r="352" spans="1:14" s="31" customFormat="1" ht="14.25" customHeight="1" x14ac:dyDescent="0.25">
      <c r="A352" s="175" t="s">
        <v>43</v>
      </c>
      <c r="B352" s="199"/>
      <c r="C352" s="5"/>
      <c r="D352" s="68"/>
      <c r="E352" s="68"/>
      <c r="F352" s="68"/>
      <c r="G352" s="177"/>
      <c r="H352" s="184"/>
      <c r="I352" s="200"/>
      <c r="J352" s="200"/>
      <c r="K352" s="145"/>
      <c r="L352" s="146"/>
      <c r="M352" s="147"/>
      <c r="N352" s="147"/>
    </row>
    <row r="353" spans="1:14" s="15" customFormat="1" ht="14.25" customHeight="1" x14ac:dyDescent="0.25">
      <c r="A353" s="175" t="s">
        <v>42</v>
      </c>
      <c r="B353" s="175"/>
      <c r="C353" s="5"/>
      <c r="D353" s="68"/>
      <c r="E353" s="68"/>
      <c r="F353" s="68"/>
      <c r="G353" s="178"/>
      <c r="H353" s="185"/>
      <c r="I353" s="200"/>
      <c r="J353" s="200"/>
      <c r="K353" s="143"/>
      <c r="L353" s="134"/>
      <c r="M353" s="144"/>
      <c r="N353" s="144"/>
    </row>
    <row r="354" spans="1:14" s="15" customFormat="1" ht="42.6" customHeight="1" x14ac:dyDescent="0.25">
      <c r="A354" s="6" t="s">
        <v>119</v>
      </c>
      <c r="B354" s="4" t="s">
        <v>158</v>
      </c>
      <c r="C354" s="5"/>
      <c r="D354" s="68"/>
      <c r="E354" s="68"/>
      <c r="F354" s="68"/>
      <c r="G354" s="171" t="s">
        <v>5</v>
      </c>
      <c r="H354" s="207" t="s">
        <v>234</v>
      </c>
      <c r="I354" s="200" t="s">
        <v>150</v>
      </c>
      <c r="J354" s="200" t="s">
        <v>151</v>
      </c>
      <c r="K354" s="143"/>
      <c r="L354" s="134"/>
      <c r="M354" s="144"/>
      <c r="N354" s="144"/>
    </row>
    <row r="355" spans="1:14" s="15" customFormat="1" ht="13.5" customHeight="1" x14ac:dyDescent="0.25">
      <c r="A355" s="175" t="s">
        <v>4</v>
      </c>
      <c r="B355" s="175"/>
      <c r="C355" s="5">
        <f>SUM(C356:C361)</f>
        <v>350</v>
      </c>
      <c r="D355" s="68">
        <f>SUM(D356:D361)</f>
        <v>150</v>
      </c>
      <c r="E355" s="68">
        <f>SUM(E356:E361)</f>
        <v>0</v>
      </c>
      <c r="F355" s="68">
        <f>SUM(F356:F361)</f>
        <v>200</v>
      </c>
      <c r="G355" s="171"/>
      <c r="H355" s="207"/>
      <c r="I355" s="200"/>
      <c r="J355" s="200"/>
      <c r="K355" s="143"/>
      <c r="L355" s="134"/>
      <c r="M355" s="144"/>
      <c r="N355" s="144"/>
    </row>
    <row r="356" spans="1:14" s="15" customFormat="1" ht="13.5" customHeight="1" x14ac:dyDescent="0.25">
      <c r="A356" s="175" t="s">
        <v>7</v>
      </c>
      <c r="B356" s="175"/>
      <c r="C356" s="5"/>
      <c r="D356" s="68"/>
      <c r="E356" s="68"/>
      <c r="F356" s="68"/>
      <c r="G356" s="171"/>
      <c r="H356" s="207"/>
      <c r="I356" s="200"/>
      <c r="J356" s="200"/>
      <c r="K356" s="143"/>
      <c r="L356" s="134"/>
      <c r="M356" s="144"/>
      <c r="N356" s="144"/>
    </row>
    <row r="357" spans="1:14" s="15" customFormat="1" ht="13.5" customHeight="1" x14ac:dyDescent="0.25">
      <c r="A357" s="175" t="s">
        <v>0</v>
      </c>
      <c r="B357" s="175"/>
      <c r="C357" s="10">
        <f>SUM(D357:F357)</f>
        <v>350</v>
      </c>
      <c r="D357" s="77">
        <v>150</v>
      </c>
      <c r="E357" s="77">
        <v>0</v>
      </c>
      <c r="F357" s="77">
        <v>200</v>
      </c>
      <c r="G357" s="171"/>
      <c r="H357" s="207"/>
      <c r="I357" s="200"/>
      <c r="J357" s="200"/>
      <c r="K357" s="143"/>
      <c r="L357" s="134"/>
      <c r="M357" s="144"/>
      <c r="N357" s="144"/>
    </row>
    <row r="358" spans="1:14" s="15" customFormat="1" ht="13.5" customHeight="1" x14ac:dyDescent="0.25">
      <c r="A358" s="175" t="s">
        <v>1</v>
      </c>
      <c r="B358" s="175"/>
      <c r="C358" s="5"/>
      <c r="D358" s="68"/>
      <c r="E358" s="68"/>
      <c r="F358" s="68"/>
      <c r="G358" s="171"/>
      <c r="H358" s="207"/>
      <c r="I358" s="200"/>
      <c r="J358" s="200"/>
      <c r="K358" s="143"/>
      <c r="L358" s="134"/>
      <c r="M358" s="144"/>
      <c r="N358" s="144"/>
    </row>
    <row r="359" spans="1:14" s="15" customFormat="1" ht="13.5" customHeight="1" x14ac:dyDescent="0.25">
      <c r="A359" s="175" t="s">
        <v>2</v>
      </c>
      <c r="B359" s="175"/>
      <c r="C359" s="5"/>
      <c r="D359" s="68"/>
      <c r="E359" s="68"/>
      <c r="F359" s="68"/>
      <c r="G359" s="171"/>
      <c r="H359" s="207"/>
      <c r="I359" s="200"/>
      <c r="J359" s="200"/>
      <c r="K359" s="143"/>
      <c r="L359" s="134"/>
      <c r="M359" s="144"/>
      <c r="N359" s="144"/>
    </row>
    <row r="360" spans="1:14" s="31" customFormat="1" ht="13.5" customHeight="1" x14ac:dyDescent="0.25">
      <c r="A360" s="175" t="s">
        <v>43</v>
      </c>
      <c r="B360" s="199"/>
      <c r="C360" s="5"/>
      <c r="D360" s="68"/>
      <c r="E360" s="68"/>
      <c r="F360" s="68"/>
      <c r="G360" s="171"/>
      <c r="H360" s="207"/>
      <c r="I360" s="200"/>
      <c r="J360" s="200"/>
      <c r="K360" s="145"/>
      <c r="L360" s="146"/>
      <c r="M360" s="147"/>
      <c r="N360" s="147"/>
    </row>
    <row r="361" spans="1:14" s="15" customFormat="1" ht="13.5" customHeight="1" x14ac:dyDescent="0.25">
      <c r="A361" s="175" t="s">
        <v>42</v>
      </c>
      <c r="B361" s="175"/>
      <c r="C361" s="5"/>
      <c r="D361" s="68"/>
      <c r="E361" s="68"/>
      <c r="F361" s="68"/>
      <c r="G361" s="171"/>
      <c r="H361" s="207"/>
      <c r="I361" s="200"/>
      <c r="J361" s="200"/>
      <c r="K361" s="143"/>
      <c r="L361" s="134"/>
      <c r="M361" s="144"/>
      <c r="N361" s="144"/>
    </row>
    <row r="362" spans="1:14" s="15" customFormat="1" ht="90.6" customHeight="1" x14ac:dyDescent="0.25">
      <c r="A362" s="20" t="s">
        <v>58</v>
      </c>
      <c r="B362" s="12" t="s">
        <v>279</v>
      </c>
      <c r="C362" s="11"/>
      <c r="D362" s="78"/>
      <c r="E362" s="78"/>
      <c r="F362" s="78"/>
      <c r="G362" s="206" t="s">
        <v>252</v>
      </c>
      <c r="H362" s="206" t="s">
        <v>243</v>
      </c>
      <c r="I362" s="204" t="s">
        <v>150</v>
      </c>
      <c r="J362" s="204" t="s">
        <v>151</v>
      </c>
      <c r="K362" s="143">
        <v>813</v>
      </c>
      <c r="L362" s="134">
        <f>SUM(D389,D397,D413,D421)</f>
        <v>830</v>
      </c>
      <c r="M362" s="134">
        <f>SUM(E389,E397,E413,E421)</f>
        <v>780</v>
      </c>
      <c r="N362" s="134">
        <f>SUM(F389,F397,F413,F421)</f>
        <v>780</v>
      </c>
    </row>
    <row r="363" spans="1:14" s="15" customFormat="1" ht="13.2" customHeight="1" x14ac:dyDescent="0.25">
      <c r="A363" s="187" t="s">
        <v>4</v>
      </c>
      <c r="B363" s="187"/>
      <c r="C363" s="167">
        <f>SUM(C371,C379,C387,C395,C403,C411,C419,C427,C435,C443)</f>
        <v>6950.2080000000005</v>
      </c>
      <c r="D363" s="167">
        <f>SUM(D371,D379,D387,D395,D403,D411,D419,D427,D435,D443)</f>
        <v>2640.2080000000001</v>
      </c>
      <c r="E363" s="12">
        <f>SUM(E371,E379,E387,E395,E403,E411,E419,E427,E435,E443)</f>
        <v>2065</v>
      </c>
      <c r="F363" s="12">
        <f>SUM(F371,F379,F387,F395,F403,F411,F419,F427,F435,F443)</f>
        <v>2245</v>
      </c>
      <c r="G363" s="206"/>
      <c r="H363" s="206"/>
      <c r="I363" s="204"/>
      <c r="J363" s="204"/>
      <c r="K363" s="143">
        <v>814</v>
      </c>
      <c r="L363" s="169">
        <f>SUM(D381)</f>
        <v>700.20799999999997</v>
      </c>
      <c r="M363" s="134">
        <f>SUM(E381)</f>
        <v>0</v>
      </c>
      <c r="N363" s="134">
        <f>SUM(F381)</f>
        <v>0</v>
      </c>
    </row>
    <row r="364" spans="1:14" s="15" customFormat="1" ht="13.2" customHeight="1" x14ac:dyDescent="0.25">
      <c r="A364" s="187" t="s">
        <v>7</v>
      </c>
      <c r="B364" s="187"/>
      <c r="C364" s="167"/>
      <c r="D364" s="167"/>
      <c r="E364" s="12"/>
      <c r="F364" s="12"/>
      <c r="G364" s="206"/>
      <c r="H364" s="206"/>
      <c r="I364" s="204"/>
      <c r="J364" s="204"/>
      <c r="K364" s="143">
        <v>815</v>
      </c>
      <c r="L364" s="134">
        <f>SUM(D373,D405,D429,D437,D445)</f>
        <v>1110</v>
      </c>
      <c r="M364" s="134">
        <f>SUM(E373,E405,E429,E437,E445)</f>
        <v>1285</v>
      </c>
      <c r="N364" s="134">
        <f>SUM(F373,F405,F429,F437,F445)</f>
        <v>1465</v>
      </c>
    </row>
    <row r="365" spans="1:14" s="15" customFormat="1" ht="13.2" customHeight="1" x14ac:dyDescent="0.25">
      <c r="A365" s="187" t="s">
        <v>0</v>
      </c>
      <c r="B365" s="187"/>
      <c r="C365" s="167">
        <f>SUM(C373,C381,C389,C397,C405,C413,C421,C429,C437,C445)</f>
        <v>6950.2080000000005</v>
      </c>
      <c r="D365" s="167">
        <f>SUM(D373,D381,D389,D397,D405,D413,D421,D429,D437,D445)</f>
        <v>2640.2080000000001</v>
      </c>
      <c r="E365" s="12">
        <f>SUM(E373,E381,E389,E397,E405,E413,E421,E429,E437,E445)</f>
        <v>2065</v>
      </c>
      <c r="F365" s="12">
        <f>SUM(F373,F381,F389,F397,F405,F413,F421,F429,F437,F445)</f>
        <v>2245</v>
      </c>
      <c r="G365" s="206"/>
      <c r="H365" s="206"/>
      <c r="I365" s="204"/>
      <c r="J365" s="204"/>
      <c r="K365" s="143"/>
      <c r="L365" s="134"/>
      <c r="M365" s="144"/>
      <c r="N365" s="144"/>
    </row>
    <row r="366" spans="1:14" s="15" customFormat="1" ht="13.2" customHeight="1" x14ac:dyDescent="0.25">
      <c r="A366" s="187" t="s">
        <v>1</v>
      </c>
      <c r="B366" s="187"/>
      <c r="C366" s="12"/>
      <c r="D366" s="12"/>
      <c r="E366" s="12"/>
      <c r="F366" s="12"/>
      <c r="G366" s="206"/>
      <c r="H366" s="206"/>
      <c r="I366" s="204"/>
      <c r="J366" s="204"/>
      <c r="K366" s="143"/>
      <c r="L366" s="134"/>
      <c r="M366" s="144"/>
      <c r="N366" s="144"/>
    </row>
    <row r="367" spans="1:14" s="15" customFormat="1" ht="13.2" customHeight="1" x14ac:dyDescent="0.25">
      <c r="A367" s="187" t="s">
        <v>2</v>
      </c>
      <c r="B367" s="187"/>
      <c r="C367" s="12"/>
      <c r="D367" s="12"/>
      <c r="E367" s="12"/>
      <c r="F367" s="12"/>
      <c r="G367" s="206"/>
      <c r="H367" s="206"/>
      <c r="I367" s="204"/>
      <c r="J367" s="204"/>
      <c r="K367" s="143"/>
      <c r="L367" s="134"/>
      <c r="M367" s="144"/>
      <c r="N367" s="144"/>
    </row>
    <row r="368" spans="1:14" s="31" customFormat="1" ht="13.2" customHeight="1" x14ac:dyDescent="0.25">
      <c r="A368" s="187" t="s">
        <v>43</v>
      </c>
      <c r="B368" s="210"/>
      <c r="C368" s="12"/>
      <c r="D368" s="12"/>
      <c r="E368" s="12"/>
      <c r="F368" s="12"/>
      <c r="G368" s="206"/>
      <c r="H368" s="206"/>
      <c r="I368" s="204"/>
      <c r="J368" s="204"/>
      <c r="K368" s="145"/>
      <c r="L368" s="146"/>
      <c r="M368" s="147"/>
      <c r="N368" s="147"/>
    </row>
    <row r="369" spans="1:14" s="15" customFormat="1" ht="13.2" customHeight="1" x14ac:dyDescent="0.25">
      <c r="A369" s="187" t="s">
        <v>42</v>
      </c>
      <c r="B369" s="187"/>
      <c r="C369" s="12"/>
      <c r="D369" s="12"/>
      <c r="E369" s="12"/>
      <c r="F369" s="12"/>
      <c r="G369" s="206"/>
      <c r="H369" s="206"/>
      <c r="I369" s="204"/>
      <c r="J369" s="204"/>
      <c r="K369" s="143"/>
      <c r="L369" s="134"/>
      <c r="M369" s="144"/>
      <c r="N369" s="144"/>
    </row>
    <row r="370" spans="1:14" s="15" customFormat="1" ht="42.75" customHeight="1" x14ac:dyDescent="0.25">
      <c r="A370" s="6" t="s">
        <v>120</v>
      </c>
      <c r="B370" s="4" t="s">
        <v>121</v>
      </c>
      <c r="C370" s="5"/>
      <c r="D370" s="68"/>
      <c r="E370" s="74"/>
      <c r="F370" s="74"/>
      <c r="G370" s="176" t="s">
        <v>5</v>
      </c>
      <c r="H370" s="183" t="s">
        <v>258</v>
      </c>
      <c r="I370" s="200" t="s">
        <v>150</v>
      </c>
      <c r="J370" s="200" t="s">
        <v>151</v>
      </c>
      <c r="K370" s="143"/>
      <c r="L370" s="134"/>
      <c r="M370" s="144"/>
      <c r="N370" s="144"/>
    </row>
    <row r="371" spans="1:14" s="15" customFormat="1" ht="15" customHeight="1" x14ac:dyDescent="0.25">
      <c r="A371" s="172" t="s">
        <v>4</v>
      </c>
      <c r="B371" s="173"/>
      <c r="C371" s="5">
        <f>SUM(C372:C377)</f>
        <v>1395</v>
      </c>
      <c r="D371" s="68">
        <f>SUM(D372:D377)</f>
        <v>465</v>
      </c>
      <c r="E371" s="68">
        <f>SUM(E372:E377)</f>
        <v>465</v>
      </c>
      <c r="F371" s="68">
        <f>SUM(F372:F377)</f>
        <v>465</v>
      </c>
      <c r="G371" s="177"/>
      <c r="H371" s="184"/>
      <c r="I371" s="200"/>
      <c r="J371" s="200"/>
      <c r="K371" s="143"/>
      <c r="L371" s="134"/>
      <c r="M371" s="144"/>
      <c r="N371" s="144"/>
    </row>
    <row r="372" spans="1:14" s="15" customFormat="1" ht="15" customHeight="1" x14ac:dyDescent="0.25">
      <c r="A372" s="172" t="s">
        <v>7</v>
      </c>
      <c r="B372" s="173"/>
      <c r="C372" s="5"/>
      <c r="D372" s="68"/>
      <c r="E372" s="68"/>
      <c r="F372" s="68"/>
      <c r="G372" s="177"/>
      <c r="H372" s="184"/>
      <c r="I372" s="200"/>
      <c r="J372" s="200"/>
      <c r="K372" s="143"/>
      <c r="L372" s="134"/>
      <c r="M372" s="144"/>
      <c r="N372" s="144"/>
    </row>
    <row r="373" spans="1:14" s="15" customFormat="1" ht="15" customHeight="1" x14ac:dyDescent="0.25">
      <c r="A373" s="172" t="s">
        <v>0</v>
      </c>
      <c r="B373" s="173"/>
      <c r="C373" s="10">
        <f>SUM(D373:F373)</f>
        <v>1395</v>
      </c>
      <c r="D373" s="77">
        <v>465</v>
      </c>
      <c r="E373" s="77">
        <v>465</v>
      </c>
      <c r="F373" s="77">
        <v>465</v>
      </c>
      <c r="G373" s="177"/>
      <c r="H373" s="184"/>
      <c r="I373" s="200"/>
      <c r="J373" s="200"/>
      <c r="K373" s="143"/>
      <c r="L373" s="134"/>
      <c r="M373" s="144"/>
      <c r="N373" s="144"/>
    </row>
    <row r="374" spans="1:14" s="15" customFormat="1" ht="15" customHeight="1" x14ac:dyDescent="0.25">
      <c r="A374" s="172" t="s">
        <v>1</v>
      </c>
      <c r="B374" s="173"/>
      <c r="C374" s="5"/>
      <c r="D374" s="68"/>
      <c r="E374" s="68"/>
      <c r="F374" s="68"/>
      <c r="G374" s="53"/>
      <c r="H374" s="7"/>
      <c r="I374" s="200"/>
      <c r="J374" s="200"/>
      <c r="K374" s="143"/>
      <c r="L374" s="134"/>
      <c r="M374" s="144"/>
      <c r="N374" s="144"/>
    </row>
    <row r="375" spans="1:14" s="15" customFormat="1" ht="15" customHeight="1" x14ac:dyDescent="0.25">
      <c r="A375" s="172" t="s">
        <v>2</v>
      </c>
      <c r="B375" s="173"/>
      <c r="C375" s="5"/>
      <c r="D375" s="68"/>
      <c r="E375" s="68"/>
      <c r="F375" s="68"/>
      <c r="G375" s="53"/>
      <c r="H375" s="7"/>
      <c r="I375" s="200"/>
      <c r="J375" s="200"/>
      <c r="K375" s="143"/>
      <c r="L375" s="134"/>
      <c r="M375" s="144"/>
      <c r="N375" s="144"/>
    </row>
    <row r="376" spans="1:14" s="31" customFormat="1" ht="15" customHeight="1" x14ac:dyDescent="0.25">
      <c r="A376" s="172" t="s">
        <v>43</v>
      </c>
      <c r="B376" s="173"/>
      <c r="C376" s="5"/>
      <c r="D376" s="68"/>
      <c r="E376" s="68"/>
      <c r="F376" s="68"/>
      <c r="G376" s="53"/>
      <c r="H376" s="7"/>
      <c r="I376" s="200"/>
      <c r="J376" s="200"/>
      <c r="K376" s="145"/>
      <c r="L376" s="146"/>
      <c r="M376" s="147"/>
      <c r="N376" s="147"/>
    </row>
    <row r="377" spans="1:14" s="15" customFormat="1" ht="15" customHeight="1" x14ac:dyDescent="0.25">
      <c r="A377" s="172" t="s">
        <v>42</v>
      </c>
      <c r="B377" s="173"/>
      <c r="C377" s="5"/>
      <c r="D377" s="68"/>
      <c r="E377" s="68"/>
      <c r="F377" s="68"/>
      <c r="G377" s="54"/>
      <c r="H377" s="8"/>
      <c r="I377" s="200"/>
      <c r="J377" s="200"/>
      <c r="K377" s="143"/>
      <c r="L377" s="134"/>
      <c r="M377" s="144"/>
      <c r="N377" s="144"/>
    </row>
    <row r="378" spans="1:14" s="15" customFormat="1" ht="40.5" customHeight="1" x14ac:dyDescent="0.25">
      <c r="A378" s="6" t="s">
        <v>120</v>
      </c>
      <c r="B378" s="4" t="s">
        <v>121</v>
      </c>
      <c r="C378" s="5"/>
      <c r="D378" s="68"/>
      <c r="E378" s="68"/>
      <c r="F378" s="68"/>
      <c r="G378" s="217" t="s">
        <v>19</v>
      </c>
      <c r="H378" s="183" t="s">
        <v>258</v>
      </c>
      <c r="I378" s="200" t="s">
        <v>150</v>
      </c>
      <c r="J378" s="200" t="s">
        <v>151</v>
      </c>
      <c r="K378" s="143"/>
      <c r="L378" s="134"/>
      <c r="M378" s="144"/>
      <c r="N378" s="144"/>
    </row>
    <row r="379" spans="1:14" s="15" customFormat="1" ht="13.5" customHeight="1" x14ac:dyDescent="0.25">
      <c r="A379" s="172" t="s">
        <v>4</v>
      </c>
      <c r="B379" s="173"/>
      <c r="C379" s="5">
        <f>SUM(C380:C385)</f>
        <v>700.20799999999997</v>
      </c>
      <c r="D379" s="68">
        <f>SUM(D380:D385)</f>
        <v>700.20799999999997</v>
      </c>
      <c r="E379" s="68">
        <f>SUM(E380:E385)</f>
        <v>0</v>
      </c>
      <c r="F379" s="68">
        <f>SUM(F380:F385)</f>
        <v>0</v>
      </c>
      <c r="G379" s="218"/>
      <c r="H379" s="184"/>
      <c r="I379" s="200"/>
      <c r="J379" s="200"/>
      <c r="K379" s="143"/>
      <c r="L379" s="134"/>
      <c r="M379" s="144"/>
      <c r="N379" s="144"/>
    </row>
    <row r="380" spans="1:14" s="15" customFormat="1" ht="13.5" customHeight="1" x14ac:dyDescent="0.25">
      <c r="A380" s="172" t="s">
        <v>7</v>
      </c>
      <c r="B380" s="173"/>
      <c r="C380" s="5"/>
      <c r="D380" s="68"/>
      <c r="E380" s="68"/>
      <c r="F380" s="68"/>
      <c r="G380" s="218"/>
      <c r="H380" s="184"/>
      <c r="I380" s="200"/>
      <c r="J380" s="200"/>
      <c r="K380" s="143"/>
      <c r="L380" s="134"/>
      <c r="M380" s="144"/>
      <c r="N380" s="144"/>
    </row>
    <row r="381" spans="1:14" s="15" customFormat="1" ht="13.5" customHeight="1" x14ac:dyDescent="0.25">
      <c r="A381" s="172" t="s">
        <v>0</v>
      </c>
      <c r="B381" s="173"/>
      <c r="C381" s="164">
        <f>SUM(D381:F381)</f>
        <v>700.20799999999997</v>
      </c>
      <c r="D381" s="163">
        <v>700.20799999999997</v>
      </c>
      <c r="E381" s="86">
        <v>0</v>
      </c>
      <c r="F381" s="86">
        <v>0</v>
      </c>
      <c r="G381" s="218"/>
      <c r="H381" s="184"/>
      <c r="I381" s="200"/>
      <c r="J381" s="200"/>
      <c r="K381" s="143"/>
      <c r="L381" s="134"/>
      <c r="M381" s="144"/>
      <c r="N381" s="144"/>
    </row>
    <row r="382" spans="1:14" s="15" customFormat="1" ht="13.5" customHeight="1" x14ac:dyDescent="0.25">
      <c r="A382" s="172" t="s">
        <v>1</v>
      </c>
      <c r="B382" s="173"/>
      <c r="C382" s="5"/>
      <c r="D382" s="68"/>
      <c r="E382" s="68"/>
      <c r="F382" s="68"/>
      <c r="G382" s="218"/>
      <c r="H382" s="184"/>
      <c r="I382" s="200"/>
      <c r="J382" s="200"/>
      <c r="K382" s="143"/>
      <c r="L382" s="134"/>
      <c r="M382" s="144"/>
      <c r="N382" s="144"/>
    </row>
    <row r="383" spans="1:14" s="15" customFormat="1" ht="13.5" customHeight="1" x14ac:dyDescent="0.25">
      <c r="A383" s="172" t="s">
        <v>2</v>
      </c>
      <c r="B383" s="173"/>
      <c r="C383" s="5"/>
      <c r="D383" s="68"/>
      <c r="E383" s="68"/>
      <c r="F383" s="68"/>
      <c r="G383" s="218"/>
      <c r="H383" s="184"/>
      <c r="I383" s="200"/>
      <c r="J383" s="200"/>
      <c r="K383" s="143"/>
      <c r="L383" s="134"/>
      <c r="M383" s="144"/>
      <c r="N383" s="144"/>
    </row>
    <row r="384" spans="1:14" s="31" customFormat="1" ht="13.5" customHeight="1" x14ac:dyDescent="0.25">
      <c r="A384" s="172" t="s">
        <v>43</v>
      </c>
      <c r="B384" s="173"/>
      <c r="C384" s="5"/>
      <c r="D384" s="68"/>
      <c r="E384" s="68"/>
      <c r="F384" s="68"/>
      <c r="G384" s="218"/>
      <c r="H384" s="184"/>
      <c r="I384" s="200"/>
      <c r="J384" s="200"/>
      <c r="K384" s="145"/>
      <c r="L384" s="146"/>
      <c r="M384" s="147"/>
      <c r="N384" s="147"/>
    </row>
    <row r="385" spans="1:14" s="15" customFormat="1" ht="13.5" customHeight="1" x14ac:dyDescent="0.25">
      <c r="A385" s="172" t="s">
        <v>42</v>
      </c>
      <c r="B385" s="173"/>
      <c r="C385" s="5"/>
      <c r="D385" s="68"/>
      <c r="E385" s="68"/>
      <c r="F385" s="68"/>
      <c r="G385" s="219"/>
      <c r="H385" s="185"/>
      <c r="I385" s="200"/>
      <c r="J385" s="200"/>
      <c r="K385" s="143"/>
      <c r="L385" s="134"/>
      <c r="M385" s="144"/>
      <c r="N385" s="144"/>
    </row>
    <row r="386" spans="1:14" s="15" customFormat="1" ht="37.799999999999997" customHeight="1" x14ac:dyDescent="0.25">
      <c r="A386" s="6" t="s">
        <v>120</v>
      </c>
      <c r="B386" s="4" t="s">
        <v>121</v>
      </c>
      <c r="C386" s="5"/>
      <c r="D386" s="68"/>
      <c r="E386" s="68"/>
      <c r="F386" s="68"/>
      <c r="G386" s="179" t="s">
        <v>191</v>
      </c>
      <c r="H386" s="183" t="s">
        <v>258</v>
      </c>
      <c r="I386" s="200" t="s">
        <v>150</v>
      </c>
      <c r="J386" s="200" t="s">
        <v>151</v>
      </c>
      <c r="K386" s="143"/>
      <c r="L386" s="134"/>
      <c r="M386" s="144"/>
      <c r="N386" s="144"/>
    </row>
    <row r="387" spans="1:14" s="15" customFormat="1" ht="13.5" customHeight="1" x14ac:dyDescent="0.25">
      <c r="A387" s="172" t="s">
        <v>4</v>
      </c>
      <c r="B387" s="173"/>
      <c r="C387" s="5">
        <f>SUM(C388:C392)</f>
        <v>700</v>
      </c>
      <c r="D387" s="68">
        <f>SUM(D388:D392)</f>
        <v>200</v>
      </c>
      <c r="E387" s="68">
        <f>SUM(E388:E392)</f>
        <v>250</v>
      </c>
      <c r="F387" s="68">
        <f>SUM(F388:F392)</f>
        <v>250</v>
      </c>
      <c r="G387" s="179"/>
      <c r="H387" s="184"/>
      <c r="I387" s="200"/>
      <c r="J387" s="200"/>
      <c r="K387" s="143"/>
      <c r="L387" s="134"/>
      <c r="M387" s="144"/>
      <c r="N387" s="144"/>
    </row>
    <row r="388" spans="1:14" s="15" customFormat="1" ht="13.5" customHeight="1" x14ac:dyDescent="0.25">
      <c r="A388" s="172" t="s">
        <v>7</v>
      </c>
      <c r="B388" s="173"/>
      <c r="C388" s="5"/>
      <c r="D388" s="68"/>
      <c r="E388" s="68"/>
      <c r="F388" s="68"/>
      <c r="G388" s="179"/>
      <c r="H388" s="184"/>
      <c r="I388" s="200"/>
      <c r="J388" s="200"/>
      <c r="K388" s="143"/>
      <c r="L388" s="134"/>
      <c r="M388" s="144"/>
      <c r="N388" s="144"/>
    </row>
    <row r="389" spans="1:14" s="15" customFormat="1" ht="13.5" customHeight="1" x14ac:dyDescent="0.25">
      <c r="A389" s="172" t="s">
        <v>0</v>
      </c>
      <c r="B389" s="173"/>
      <c r="C389" s="113">
        <f>SUM(D389:F389)</f>
        <v>700</v>
      </c>
      <c r="D389" s="112">
        <v>200</v>
      </c>
      <c r="E389" s="112">
        <v>250</v>
      </c>
      <c r="F389" s="112">
        <v>250</v>
      </c>
      <c r="G389" s="179"/>
      <c r="H389" s="184"/>
      <c r="I389" s="200"/>
      <c r="J389" s="200"/>
      <c r="K389" s="143"/>
      <c r="L389" s="134"/>
      <c r="M389" s="144"/>
      <c r="N389" s="144"/>
    </row>
    <row r="390" spans="1:14" s="15" customFormat="1" ht="13.5" customHeight="1" x14ac:dyDescent="0.25">
      <c r="A390" s="172" t="s">
        <v>1</v>
      </c>
      <c r="B390" s="173"/>
      <c r="C390" s="5"/>
      <c r="D390" s="68"/>
      <c r="E390" s="68"/>
      <c r="F390" s="68"/>
      <c r="G390" s="179"/>
      <c r="H390" s="184"/>
      <c r="I390" s="200"/>
      <c r="J390" s="200"/>
      <c r="K390" s="143"/>
      <c r="L390" s="134"/>
      <c r="M390" s="144"/>
      <c r="N390" s="144"/>
    </row>
    <row r="391" spans="1:14" s="15" customFormat="1" ht="13.5" customHeight="1" x14ac:dyDescent="0.25">
      <c r="A391" s="172" t="s">
        <v>2</v>
      </c>
      <c r="B391" s="173"/>
      <c r="C391" s="5"/>
      <c r="D391" s="68"/>
      <c r="E391" s="68"/>
      <c r="F391" s="68"/>
      <c r="G391" s="179"/>
      <c r="H391" s="184"/>
      <c r="I391" s="200"/>
      <c r="J391" s="200"/>
      <c r="K391" s="143"/>
      <c r="L391" s="134"/>
      <c r="M391" s="144"/>
      <c r="N391" s="144"/>
    </row>
    <row r="392" spans="1:14" s="31" customFormat="1" ht="13.5" customHeight="1" x14ac:dyDescent="0.25">
      <c r="A392" s="172" t="s">
        <v>43</v>
      </c>
      <c r="B392" s="173"/>
      <c r="C392" s="5"/>
      <c r="D392" s="68"/>
      <c r="E392" s="68"/>
      <c r="F392" s="68"/>
      <c r="G392" s="179"/>
      <c r="H392" s="184"/>
      <c r="I392" s="200"/>
      <c r="J392" s="200"/>
      <c r="K392" s="145"/>
      <c r="L392" s="146"/>
      <c r="M392" s="147"/>
      <c r="N392" s="147"/>
    </row>
    <row r="393" spans="1:14" s="15" customFormat="1" ht="13.5" customHeight="1" x14ac:dyDescent="0.25">
      <c r="A393" s="172" t="s">
        <v>42</v>
      </c>
      <c r="B393" s="173"/>
      <c r="C393" s="5"/>
      <c r="D393" s="68"/>
      <c r="E393" s="68"/>
      <c r="F393" s="68"/>
      <c r="G393" s="179"/>
      <c r="H393" s="185"/>
      <c r="I393" s="200"/>
      <c r="J393" s="200"/>
      <c r="K393" s="143"/>
      <c r="L393" s="134"/>
      <c r="M393" s="144"/>
      <c r="N393" s="144"/>
    </row>
    <row r="394" spans="1:14" ht="56.4" customHeight="1" x14ac:dyDescent="0.25">
      <c r="A394" s="6" t="s">
        <v>28</v>
      </c>
      <c r="B394" s="4" t="s">
        <v>273</v>
      </c>
      <c r="C394" s="5"/>
      <c r="D394" s="68"/>
      <c r="E394" s="68"/>
      <c r="F394" s="68"/>
      <c r="G394" s="179" t="s">
        <v>191</v>
      </c>
      <c r="H394" s="183" t="s">
        <v>233</v>
      </c>
      <c r="I394" s="200" t="s">
        <v>150</v>
      </c>
      <c r="J394" s="200" t="s">
        <v>151</v>
      </c>
    </row>
    <row r="395" spans="1:14" s="15" customFormat="1" ht="14.25" customHeight="1" x14ac:dyDescent="0.25">
      <c r="A395" s="172" t="s">
        <v>4</v>
      </c>
      <c r="B395" s="173"/>
      <c r="C395" s="5">
        <f>SUM(C396:C401)</f>
        <v>1000</v>
      </c>
      <c r="D395" s="68">
        <f>SUM(D396:D401)</f>
        <v>400</v>
      </c>
      <c r="E395" s="68">
        <f>SUM(E396:E401)</f>
        <v>300</v>
      </c>
      <c r="F395" s="68">
        <f>SUM(F396:F401)</f>
        <v>300</v>
      </c>
      <c r="G395" s="179"/>
      <c r="H395" s="184"/>
      <c r="I395" s="200"/>
      <c r="J395" s="200"/>
      <c r="K395" s="143"/>
      <c r="L395" s="134"/>
      <c r="M395" s="144"/>
      <c r="N395" s="144"/>
    </row>
    <row r="396" spans="1:14" s="15" customFormat="1" ht="14.25" customHeight="1" x14ac:dyDescent="0.25">
      <c r="A396" s="172" t="s">
        <v>7</v>
      </c>
      <c r="B396" s="173"/>
      <c r="C396" s="5"/>
      <c r="D396" s="68"/>
      <c r="E396" s="68"/>
      <c r="F396" s="68"/>
      <c r="G396" s="179"/>
      <c r="H396" s="184"/>
      <c r="I396" s="200"/>
      <c r="J396" s="200"/>
      <c r="K396" s="143"/>
      <c r="L396" s="134"/>
      <c r="M396" s="144"/>
      <c r="N396" s="144"/>
    </row>
    <row r="397" spans="1:14" s="15" customFormat="1" ht="14.25" customHeight="1" x14ac:dyDescent="0.25">
      <c r="A397" s="172" t="s">
        <v>0</v>
      </c>
      <c r="B397" s="173"/>
      <c r="C397" s="113">
        <f>SUM(D397:F397)</f>
        <v>1000</v>
      </c>
      <c r="D397" s="112">
        <v>400</v>
      </c>
      <c r="E397" s="112">
        <v>300</v>
      </c>
      <c r="F397" s="112">
        <v>300</v>
      </c>
      <c r="G397" s="179"/>
      <c r="H397" s="184"/>
      <c r="I397" s="200"/>
      <c r="J397" s="200"/>
      <c r="K397" s="143"/>
      <c r="L397" s="134"/>
      <c r="M397" s="144"/>
      <c r="N397" s="144"/>
    </row>
    <row r="398" spans="1:14" s="15" customFormat="1" ht="14.25" customHeight="1" x14ac:dyDescent="0.25">
      <c r="A398" s="172" t="s">
        <v>1</v>
      </c>
      <c r="B398" s="173"/>
      <c r="C398" s="5"/>
      <c r="D398" s="68"/>
      <c r="E398" s="68"/>
      <c r="F398" s="68"/>
      <c r="G398" s="179"/>
      <c r="H398" s="184"/>
      <c r="I398" s="200"/>
      <c r="J398" s="200"/>
      <c r="K398" s="143"/>
      <c r="L398" s="134"/>
      <c r="M398" s="144"/>
      <c r="N398" s="144"/>
    </row>
    <row r="399" spans="1:14" s="15" customFormat="1" ht="14.25" customHeight="1" x14ac:dyDescent="0.25">
      <c r="A399" s="172" t="s">
        <v>2</v>
      </c>
      <c r="B399" s="173"/>
      <c r="C399" s="5"/>
      <c r="D399" s="68"/>
      <c r="E399" s="68"/>
      <c r="F399" s="68"/>
      <c r="G399" s="179"/>
      <c r="H399" s="184"/>
      <c r="I399" s="200"/>
      <c r="J399" s="200"/>
      <c r="K399" s="143"/>
      <c r="L399" s="134"/>
      <c r="M399" s="144"/>
      <c r="N399" s="144"/>
    </row>
    <row r="400" spans="1:14" s="31" customFormat="1" ht="14.25" customHeight="1" x14ac:dyDescent="0.25">
      <c r="A400" s="172" t="s">
        <v>43</v>
      </c>
      <c r="B400" s="173"/>
      <c r="C400" s="5"/>
      <c r="D400" s="68"/>
      <c r="E400" s="68"/>
      <c r="F400" s="68"/>
      <c r="G400" s="179"/>
      <c r="H400" s="184"/>
      <c r="I400" s="200"/>
      <c r="J400" s="200"/>
      <c r="K400" s="145"/>
      <c r="L400" s="146"/>
      <c r="M400" s="147"/>
      <c r="N400" s="147"/>
    </row>
    <row r="401" spans="1:14" s="15" customFormat="1" ht="14.25" customHeight="1" x14ac:dyDescent="0.25">
      <c r="A401" s="172" t="s">
        <v>42</v>
      </c>
      <c r="B401" s="173"/>
      <c r="C401" s="5"/>
      <c r="D401" s="68"/>
      <c r="E401" s="68"/>
      <c r="F401" s="68"/>
      <c r="G401" s="179"/>
      <c r="H401" s="185"/>
      <c r="I401" s="200"/>
      <c r="J401" s="200"/>
      <c r="K401" s="143"/>
      <c r="L401" s="134"/>
      <c r="M401" s="144"/>
      <c r="N401" s="144"/>
    </row>
    <row r="402" spans="1:14" ht="60" customHeight="1" x14ac:dyDescent="0.25">
      <c r="A402" s="6" t="s">
        <v>28</v>
      </c>
      <c r="B402" s="4" t="s">
        <v>273</v>
      </c>
      <c r="C402" s="5"/>
      <c r="D402" s="68"/>
      <c r="E402" s="68"/>
      <c r="F402" s="68"/>
      <c r="G402" s="176" t="s">
        <v>5</v>
      </c>
      <c r="H402" s="183" t="s">
        <v>233</v>
      </c>
      <c r="I402" s="200" t="s">
        <v>150</v>
      </c>
      <c r="J402" s="200" t="s">
        <v>151</v>
      </c>
    </row>
    <row r="403" spans="1:14" s="15" customFormat="1" ht="14.25" customHeight="1" x14ac:dyDescent="0.25">
      <c r="A403" s="172" t="s">
        <v>4</v>
      </c>
      <c r="B403" s="173"/>
      <c r="C403" s="5">
        <f>SUM(C404:C409)</f>
        <v>820</v>
      </c>
      <c r="D403" s="68">
        <f>SUM(D404:D409)</f>
        <v>250</v>
      </c>
      <c r="E403" s="68">
        <f>SUM(E404:E409)</f>
        <v>270</v>
      </c>
      <c r="F403" s="68">
        <f>SUM(F404:F409)</f>
        <v>300</v>
      </c>
      <c r="G403" s="177"/>
      <c r="H403" s="184"/>
      <c r="I403" s="200"/>
      <c r="J403" s="200"/>
      <c r="K403" s="143"/>
      <c r="L403" s="134"/>
      <c r="M403" s="144"/>
      <c r="N403" s="144"/>
    </row>
    <row r="404" spans="1:14" s="15" customFormat="1" ht="14.25" customHeight="1" x14ac:dyDescent="0.25">
      <c r="A404" s="172" t="s">
        <v>7</v>
      </c>
      <c r="B404" s="173"/>
      <c r="C404" s="5"/>
      <c r="D404" s="68"/>
      <c r="E404" s="68"/>
      <c r="F404" s="68"/>
      <c r="G404" s="177"/>
      <c r="H404" s="184"/>
      <c r="I404" s="200"/>
      <c r="J404" s="200"/>
      <c r="K404" s="143"/>
      <c r="L404" s="134"/>
      <c r="M404" s="144"/>
      <c r="N404" s="144"/>
    </row>
    <row r="405" spans="1:14" s="15" customFormat="1" ht="14.25" customHeight="1" x14ac:dyDescent="0.25">
      <c r="A405" s="172" t="s">
        <v>0</v>
      </c>
      <c r="B405" s="173"/>
      <c r="C405" s="10">
        <f>SUM(D405:F405)</f>
        <v>820</v>
      </c>
      <c r="D405" s="77">
        <v>250</v>
      </c>
      <c r="E405" s="77">
        <v>270</v>
      </c>
      <c r="F405" s="77">
        <v>300</v>
      </c>
      <c r="G405" s="177"/>
      <c r="H405" s="184"/>
      <c r="I405" s="200"/>
      <c r="J405" s="200"/>
      <c r="K405" s="143"/>
      <c r="L405" s="134"/>
      <c r="M405" s="144"/>
      <c r="N405" s="144"/>
    </row>
    <row r="406" spans="1:14" s="15" customFormat="1" ht="14.25" customHeight="1" x14ac:dyDescent="0.25">
      <c r="A406" s="172" t="s">
        <v>1</v>
      </c>
      <c r="B406" s="173"/>
      <c r="C406" s="5"/>
      <c r="D406" s="68"/>
      <c r="E406" s="68"/>
      <c r="F406" s="68"/>
      <c r="G406" s="177"/>
      <c r="H406" s="184"/>
      <c r="I406" s="200"/>
      <c r="J406" s="200"/>
      <c r="K406" s="143"/>
      <c r="L406" s="134"/>
      <c r="M406" s="144"/>
      <c r="N406" s="144"/>
    </row>
    <row r="407" spans="1:14" s="15" customFormat="1" ht="14.25" customHeight="1" x14ac:dyDescent="0.25">
      <c r="A407" s="172" t="s">
        <v>2</v>
      </c>
      <c r="B407" s="173"/>
      <c r="C407" s="5"/>
      <c r="D407" s="68"/>
      <c r="E407" s="68"/>
      <c r="F407" s="68"/>
      <c r="G407" s="177"/>
      <c r="H407" s="184"/>
      <c r="I407" s="200"/>
      <c r="J407" s="200"/>
      <c r="K407" s="143"/>
      <c r="L407" s="134"/>
      <c r="M407" s="144"/>
      <c r="N407" s="144"/>
    </row>
    <row r="408" spans="1:14" s="31" customFormat="1" ht="14.25" customHeight="1" x14ac:dyDescent="0.25">
      <c r="A408" s="172" t="s">
        <v>43</v>
      </c>
      <c r="B408" s="173"/>
      <c r="C408" s="5"/>
      <c r="D408" s="68"/>
      <c r="E408" s="68"/>
      <c r="F408" s="68"/>
      <c r="G408" s="177"/>
      <c r="H408" s="184"/>
      <c r="I408" s="200"/>
      <c r="J408" s="200"/>
      <c r="K408" s="145"/>
      <c r="L408" s="146"/>
      <c r="M408" s="147"/>
      <c r="N408" s="147"/>
    </row>
    <row r="409" spans="1:14" s="15" customFormat="1" ht="14.25" customHeight="1" x14ac:dyDescent="0.25">
      <c r="A409" s="172" t="s">
        <v>42</v>
      </c>
      <c r="B409" s="173"/>
      <c r="C409" s="5"/>
      <c r="D409" s="68"/>
      <c r="E409" s="68"/>
      <c r="F409" s="68"/>
      <c r="G409" s="178"/>
      <c r="H409" s="185"/>
      <c r="I409" s="200"/>
      <c r="J409" s="200"/>
      <c r="K409" s="143"/>
      <c r="L409" s="134"/>
      <c r="M409" s="144"/>
      <c r="N409" s="144"/>
    </row>
    <row r="410" spans="1:14" s="15" customFormat="1" ht="44.25" customHeight="1" x14ac:dyDescent="0.25">
      <c r="A410" s="6" t="s">
        <v>175</v>
      </c>
      <c r="B410" s="4" t="s">
        <v>159</v>
      </c>
      <c r="C410" s="5"/>
      <c r="D410" s="68"/>
      <c r="E410" s="68"/>
      <c r="F410" s="68"/>
      <c r="G410" s="179" t="s">
        <v>191</v>
      </c>
      <c r="H410" s="205" t="s">
        <v>259</v>
      </c>
      <c r="I410" s="200" t="s">
        <v>150</v>
      </c>
      <c r="J410" s="200" t="s">
        <v>151</v>
      </c>
      <c r="K410" s="143"/>
      <c r="L410" s="134"/>
      <c r="M410" s="144"/>
      <c r="N410" s="144"/>
    </row>
    <row r="411" spans="1:14" s="15" customFormat="1" ht="15" customHeight="1" x14ac:dyDescent="0.25">
      <c r="A411" s="175" t="s">
        <v>4</v>
      </c>
      <c r="B411" s="175"/>
      <c r="C411" s="5">
        <f>SUM(C412:C417)</f>
        <v>390</v>
      </c>
      <c r="D411" s="68">
        <f>SUM(D412:D417)</f>
        <v>130</v>
      </c>
      <c r="E411" s="68">
        <f>SUM(E412:E417)</f>
        <v>130</v>
      </c>
      <c r="F411" s="68">
        <f>SUM(F412:F417)</f>
        <v>130</v>
      </c>
      <c r="G411" s="179"/>
      <c r="H411" s="205"/>
      <c r="I411" s="200"/>
      <c r="J411" s="200"/>
      <c r="K411" s="143"/>
      <c r="L411" s="134"/>
      <c r="M411" s="144"/>
      <c r="N411" s="144"/>
    </row>
    <row r="412" spans="1:14" s="15" customFormat="1" ht="15" customHeight="1" x14ac:dyDescent="0.25">
      <c r="A412" s="175" t="s">
        <v>7</v>
      </c>
      <c r="B412" s="175"/>
      <c r="C412" s="5"/>
      <c r="D412" s="68"/>
      <c r="E412" s="68"/>
      <c r="F412" s="68"/>
      <c r="G412" s="179"/>
      <c r="H412" s="205"/>
      <c r="I412" s="200"/>
      <c r="J412" s="200"/>
      <c r="K412" s="143"/>
      <c r="L412" s="134"/>
      <c r="M412" s="144"/>
      <c r="N412" s="144"/>
    </row>
    <row r="413" spans="1:14" s="15" customFormat="1" ht="15" customHeight="1" x14ac:dyDescent="0.25">
      <c r="A413" s="175" t="s">
        <v>0</v>
      </c>
      <c r="B413" s="175"/>
      <c r="C413" s="113">
        <f>SUM(D413:F413)</f>
        <v>390</v>
      </c>
      <c r="D413" s="112">
        <v>130</v>
      </c>
      <c r="E413" s="112">
        <v>130</v>
      </c>
      <c r="F413" s="112">
        <v>130</v>
      </c>
      <c r="G413" s="179"/>
      <c r="H413" s="205"/>
      <c r="I413" s="200"/>
      <c r="J413" s="200"/>
      <c r="K413" s="143"/>
      <c r="L413" s="134"/>
      <c r="M413" s="144"/>
      <c r="N413" s="144"/>
    </row>
    <row r="414" spans="1:14" s="15" customFormat="1" ht="15" customHeight="1" x14ac:dyDescent="0.25">
      <c r="A414" s="175" t="s">
        <v>1</v>
      </c>
      <c r="B414" s="175"/>
      <c r="C414" s="5"/>
      <c r="D414" s="68"/>
      <c r="E414" s="68"/>
      <c r="F414" s="68"/>
      <c r="G414" s="179"/>
      <c r="H414" s="205"/>
      <c r="I414" s="200"/>
      <c r="J414" s="200"/>
      <c r="K414" s="143"/>
      <c r="L414" s="134"/>
      <c r="M414" s="144"/>
      <c r="N414" s="144"/>
    </row>
    <row r="415" spans="1:14" s="15" customFormat="1" ht="15" customHeight="1" x14ac:dyDescent="0.25">
      <c r="A415" s="175" t="s">
        <v>2</v>
      </c>
      <c r="B415" s="175"/>
      <c r="C415" s="5"/>
      <c r="D415" s="68"/>
      <c r="E415" s="68"/>
      <c r="F415" s="68"/>
      <c r="G415" s="179"/>
      <c r="H415" s="205"/>
      <c r="I415" s="200"/>
      <c r="J415" s="200"/>
      <c r="K415" s="143"/>
      <c r="L415" s="134"/>
      <c r="M415" s="144"/>
      <c r="N415" s="144"/>
    </row>
    <row r="416" spans="1:14" s="31" customFormat="1" ht="15" customHeight="1" x14ac:dyDescent="0.25">
      <c r="A416" s="175" t="s">
        <v>43</v>
      </c>
      <c r="B416" s="199"/>
      <c r="C416" s="5"/>
      <c r="D416" s="68"/>
      <c r="E416" s="68"/>
      <c r="F416" s="68"/>
      <c r="G416" s="179"/>
      <c r="H416" s="205"/>
      <c r="I416" s="200"/>
      <c r="J416" s="200"/>
      <c r="K416" s="145"/>
      <c r="L416" s="146"/>
      <c r="M416" s="147"/>
      <c r="N416" s="147"/>
    </row>
    <row r="417" spans="1:14" s="15" customFormat="1" ht="15" customHeight="1" x14ac:dyDescent="0.25">
      <c r="A417" s="175" t="s">
        <v>42</v>
      </c>
      <c r="B417" s="175"/>
      <c r="C417" s="5"/>
      <c r="D417" s="68"/>
      <c r="E417" s="68"/>
      <c r="F417" s="68"/>
      <c r="G417" s="179"/>
      <c r="H417" s="205"/>
      <c r="I417" s="200"/>
      <c r="J417" s="200"/>
      <c r="K417" s="143"/>
      <c r="L417" s="134"/>
      <c r="M417" s="144"/>
      <c r="N417" s="144"/>
    </row>
    <row r="418" spans="1:14" s="15" customFormat="1" ht="44.25" customHeight="1" x14ac:dyDescent="0.25">
      <c r="A418" s="6" t="s">
        <v>124</v>
      </c>
      <c r="B418" s="4" t="s">
        <v>160</v>
      </c>
      <c r="C418" s="5"/>
      <c r="D418" s="68"/>
      <c r="E418" s="68"/>
      <c r="F418" s="68"/>
      <c r="G418" s="179" t="s">
        <v>191</v>
      </c>
      <c r="H418" s="205" t="s">
        <v>259</v>
      </c>
      <c r="I418" s="200" t="s">
        <v>150</v>
      </c>
      <c r="J418" s="200" t="s">
        <v>151</v>
      </c>
      <c r="K418" s="143"/>
      <c r="L418" s="134"/>
      <c r="M418" s="144"/>
      <c r="N418" s="144"/>
    </row>
    <row r="419" spans="1:14" s="15" customFormat="1" ht="15" customHeight="1" x14ac:dyDescent="0.25">
      <c r="A419" s="175" t="s">
        <v>4</v>
      </c>
      <c r="B419" s="175"/>
      <c r="C419" s="5">
        <f>SUM(C420:C425)</f>
        <v>300</v>
      </c>
      <c r="D419" s="68">
        <f>SUM(D420:D425)</f>
        <v>100</v>
      </c>
      <c r="E419" s="68">
        <f>SUM(E420:E425)</f>
        <v>100</v>
      </c>
      <c r="F419" s="68">
        <f>SUM(F420:F425)</f>
        <v>100</v>
      </c>
      <c r="G419" s="179"/>
      <c r="H419" s="205"/>
      <c r="I419" s="200"/>
      <c r="J419" s="200"/>
      <c r="K419" s="143"/>
      <c r="L419" s="134"/>
      <c r="M419" s="144"/>
      <c r="N419" s="144"/>
    </row>
    <row r="420" spans="1:14" s="15" customFormat="1" ht="15" customHeight="1" x14ac:dyDescent="0.25">
      <c r="A420" s="175" t="s">
        <v>7</v>
      </c>
      <c r="B420" s="175"/>
      <c r="C420" s="5"/>
      <c r="D420" s="68"/>
      <c r="E420" s="68"/>
      <c r="F420" s="68"/>
      <c r="G420" s="179"/>
      <c r="H420" s="205"/>
      <c r="I420" s="200"/>
      <c r="J420" s="200"/>
      <c r="K420" s="143"/>
      <c r="L420" s="134"/>
      <c r="M420" s="144"/>
      <c r="N420" s="144"/>
    </row>
    <row r="421" spans="1:14" s="15" customFormat="1" ht="15" customHeight="1" x14ac:dyDescent="0.25">
      <c r="A421" s="175" t="s">
        <v>0</v>
      </c>
      <c r="B421" s="175"/>
      <c r="C421" s="113">
        <f>SUM(D421:F422)</f>
        <v>300</v>
      </c>
      <c r="D421" s="112">
        <v>100</v>
      </c>
      <c r="E421" s="112">
        <v>100</v>
      </c>
      <c r="F421" s="112">
        <v>100</v>
      </c>
      <c r="G421" s="179"/>
      <c r="H421" s="205"/>
      <c r="I421" s="200"/>
      <c r="J421" s="200"/>
      <c r="K421" s="143"/>
      <c r="L421" s="134"/>
      <c r="M421" s="144"/>
      <c r="N421" s="144"/>
    </row>
    <row r="422" spans="1:14" s="15" customFormat="1" ht="15" customHeight="1" x14ac:dyDescent="0.25">
      <c r="A422" s="175" t="s">
        <v>1</v>
      </c>
      <c r="B422" s="175"/>
      <c r="C422" s="5"/>
      <c r="D422" s="68"/>
      <c r="E422" s="68"/>
      <c r="F422" s="68"/>
      <c r="G422" s="179"/>
      <c r="H422" s="205"/>
      <c r="I422" s="200"/>
      <c r="J422" s="200"/>
      <c r="K422" s="143"/>
      <c r="L422" s="134"/>
      <c r="M422" s="144"/>
      <c r="N422" s="144"/>
    </row>
    <row r="423" spans="1:14" s="15" customFormat="1" ht="15" customHeight="1" x14ac:dyDescent="0.25">
      <c r="A423" s="175" t="s">
        <v>2</v>
      </c>
      <c r="B423" s="175"/>
      <c r="C423" s="5"/>
      <c r="D423" s="68"/>
      <c r="E423" s="68"/>
      <c r="F423" s="68"/>
      <c r="G423" s="179"/>
      <c r="H423" s="205"/>
      <c r="I423" s="200"/>
      <c r="J423" s="200"/>
      <c r="K423" s="143"/>
      <c r="L423" s="134"/>
      <c r="M423" s="144"/>
      <c r="N423" s="144"/>
    </row>
    <row r="424" spans="1:14" s="31" customFormat="1" ht="15" customHeight="1" x14ac:dyDescent="0.25">
      <c r="A424" s="175" t="s">
        <v>43</v>
      </c>
      <c r="B424" s="199"/>
      <c r="C424" s="5"/>
      <c r="D424" s="68"/>
      <c r="E424" s="68"/>
      <c r="F424" s="68"/>
      <c r="G424" s="179"/>
      <c r="H424" s="205"/>
      <c r="I424" s="200"/>
      <c r="J424" s="200"/>
      <c r="K424" s="145"/>
      <c r="L424" s="146"/>
      <c r="M424" s="147"/>
      <c r="N424" s="147"/>
    </row>
    <row r="425" spans="1:14" s="15" customFormat="1" ht="15" customHeight="1" x14ac:dyDescent="0.25">
      <c r="A425" s="175" t="s">
        <v>42</v>
      </c>
      <c r="B425" s="175"/>
      <c r="C425" s="5"/>
      <c r="D425" s="68"/>
      <c r="E425" s="68"/>
      <c r="F425" s="68"/>
      <c r="G425" s="179"/>
      <c r="H425" s="205"/>
      <c r="I425" s="200"/>
      <c r="J425" s="200"/>
      <c r="K425" s="143"/>
      <c r="L425" s="134"/>
      <c r="M425" s="144"/>
      <c r="N425" s="144"/>
    </row>
    <row r="426" spans="1:14" s="15" customFormat="1" ht="84" customHeight="1" x14ac:dyDescent="0.25">
      <c r="A426" s="6" t="s">
        <v>125</v>
      </c>
      <c r="B426" s="4" t="s">
        <v>178</v>
      </c>
      <c r="C426" s="5"/>
      <c r="D426" s="68"/>
      <c r="E426" s="74"/>
      <c r="F426" s="74"/>
      <c r="G426" s="176" t="s">
        <v>5</v>
      </c>
      <c r="H426" s="183" t="s">
        <v>232</v>
      </c>
      <c r="I426" s="200" t="s">
        <v>150</v>
      </c>
      <c r="J426" s="200" t="s">
        <v>151</v>
      </c>
      <c r="K426" s="143"/>
      <c r="L426" s="134"/>
      <c r="M426" s="144"/>
      <c r="N426" s="144"/>
    </row>
    <row r="427" spans="1:14" s="15" customFormat="1" ht="15" customHeight="1" x14ac:dyDescent="0.25">
      <c r="A427" s="172" t="s">
        <v>4</v>
      </c>
      <c r="B427" s="173"/>
      <c r="C427" s="5">
        <f>SUM(C428:C433)</f>
        <v>695</v>
      </c>
      <c r="D427" s="68">
        <f>SUM(D428:D433)</f>
        <v>195</v>
      </c>
      <c r="E427" s="68">
        <f>SUM(E428:E433)</f>
        <v>250</v>
      </c>
      <c r="F427" s="68">
        <f>SUM(F428:F433)</f>
        <v>250</v>
      </c>
      <c r="G427" s="177"/>
      <c r="H427" s="184"/>
      <c r="I427" s="200"/>
      <c r="J427" s="200"/>
      <c r="K427" s="143"/>
      <c r="L427" s="134"/>
      <c r="M427" s="144"/>
      <c r="N427" s="144"/>
    </row>
    <row r="428" spans="1:14" s="15" customFormat="1" ht="15" customHeight="1" x14ac:dyDescent="0.25">
      <c r="A428" s="172" t="s">
        <v>7</v>
      </c>
      <c r="B428" s="173"/>
      <c r="C428" s="5"/>
      <c r="D428" s="68"/>
      <c r="E428" s="68"/>
      <c r="F428" s="68"/>
      <c r="G428" s="177"/>
      <c r="H428" s="184"/>
      <c r="I428" s="200"/>
      <c r="J428" s="200"/>
      <c r="K428" s="143"/>
      <c r="L428" s="134"/>
      <c r="M428" s="144"/>
      <c r="N428" s="144"/>
    </row>
    <row r="429" spans="1:14" s="15" customFormat="1" ht="15" customHeight="1" x14ac:dyDescent="0.25">
      <c r="A429" s="172" t="s">
        <v>0</v>
      </c>
      <c r="B429" s="173"/>
      <c r="C429" s="10">
        <f>SUM(D429:F429)</f>
        <v>695</v>
      </c>
      <c r="D429" s="77">
        <v>195</v>
      </c>
      <c r="E429" s="77">
        <v>250</v>
      </c>
      <c r="F429" s="77">
        <v>250</v>
      </c>
      <c r="G429" s="177"/>
      <c r="H429" s="184"/>
      <c r="I429" s="200"/>
      <c r="J429" s="200"/>
      <c r="K429" s="143"/>
      <c r="L429" s="134"/>
      <c r="M429" s="144"/>
      <c r="N429" s="144"/>
    </row>
    <row r="430" spans="1:14" s="15" customFormat="1" ht="15" customHeight="1" x14ac:dyDescent="0.25">
      <c r="A430" s="172" t="s">
        <v>1</v>
      </c>
      <c r="B430" s="173"/>
      <c r="C430" s="5"/>
      <c r="D430" s="68"/>
      <c r="E430" s="68"/>
      <c r="F430" s="68"/>
      <c r="G430" s="53"/>
      <c r="H430" s="7"/>
      <c r="I430" s="200"/>
      <c r="J430" s="200"/>
      <c r="K430" s="143"/>
      <c r="L430" s="134"/>
      <c r="M430" s="144"/>
      <c r="N430" s="144"/>
    </row>
    <row r="431" spans="1:14" s="15" customFormat="1" ht="15" customHeight="1" x14ac:dyDescent="0.25">
      <c r="A431" s="172" t="s">
        <v>2</v>
      </c>
      <c r="B431" s="173"/>
      <c r="C431" s="5"/>
      <c r="D431" s="68"/>
      <c r="E431" s="68"/>
      <c r="F431" s="68"/>
      <c r="G431" s="53"/>
      <c r="H431" s="7"/>
      <c r="I431" s="200"/>
      <c r="J431" s="200"/>
      <c r="K431" s="143"/>
      <c r="L431" s="134"/>
      <c r="M431" s="144"/>
      <c r="N431" s="144"/>
    </row>
    <row r="432" spans="1:14" s="31" customFormat="1" ht="15" customHeight="1" x14ac:dyDescent="0.25">
      <c r="A432" s="172" t="s">
        <v>43</v>
      </c>
      <c r="B432" s="173"/>
      <c r="C432" s="5"/>
      <c r="D432" s="68"/>
      <c r="E432" s="68"/>
      <c r="F432" s="68"/>
      <c r="G432" s="53"/>
      <c r="H432" s="7"/>
      <c r="I432" s="200"/>
      <c r="J432" s="200"/>
      <c r="K432" s="145"/>
      <c r="L432" s="146"/>
      <c r="M432" s="147"/>
      <c r="N432" s="147"/>
    </row>
    <row r="433" spans="1:14" s="15" customFormat="1" ht="15" customHeight="1" x14ac:dyDescent="0.25">
      <c r="A433" s="172" t="s">
        <v>42</v>
      </c>
      <c r="B433" s="173"/>
      <c r="C433" s="5"/>
      <c r="D433" s="68"/>
      <c r="E433" s="68"/>
      <c r="F433" s="68"/>
      <c r="G433" s="54"/>
      <c r="H433" s="8"/>
      <c r="I433" s="200"/>
      <c r="J433" s="200"/>
      <c r="K433" s="143"/>
      <c r="L433" s="134"/>
      <c r="M433" s="144"/>
      <c r="N433" s="144"/>
    </row>
    <row r="434" spans="1:14" s="15" customFormat="1" ht="48" customHeight="1" x14ac:dyDescent="0.25">
      <c r="A434" s="6" t="s">
        <v>176</v>
      </c>
      <c r="B434" s="4" t="s">
        <v>41</v>
      </c>
      <c r="C434" s="5"/>
      <c r="D434" s="68"/>
      <c r="E434" s="68"/>
      <c r="F434" s="68"/>
      <c r="G434" s="171" t="s">
        <v>5</v>
      </c>
      <c r="H434" s="207" t="s">
        <v>231</v>
      </c>
      <c r="I434" s="200" t="s">
        <v>150</v>
      </c>
      <c r="J434" s="200" t="s">
        <v>151</v>
      </c>
      <c r="K434" s="143"/>
      <c r="L434" s="134"/>
      <c r="M434" s="144"/>
      <c r="N434" s="144"/>
    </row>
    <row r="435" spans="1:14" s="15" customFormat="1" ht="13.5" customHeight="1" x14ac:dyDescent="0.25">
      <c r="A435" s="175" t="s">
        <v>4</v>
      </c>
      <c r="B435" s="175"/>
      <c r="C435" s="5">
        <f>SUM(C436:C441)</f>
        <v>650</v>
      </c>
      <c r="D435" s="68">
        <f>SUM(D436:D441)</f>
        <v>200</v>
      </c>
      <c r="E435" s="68">
        <f>SUM(E436:E441)</f>
        <v>200</v>
      </c>
      <c r="F435" s="68">
        <f>SUM(F436:F441)</f>
        <v>250</v>
      </c>
      <c r="G435" s="171"/>
      <c r="H435" s="207"/>
      <c r="I435" s="200"/>
      <c r="J435" s="200"/>
      <c r="K435" s="143"/>
      <c r="L435" s="134"/>
      <c r="M435" s="144"/>
      <c r="N435" s="144"/>
    </row>
    <row r="436" spans="1:14" s="15" customFormat="1" ht="13.5" customHeight="1" x14ac:dyDescent="0.25">
      <c r="A436" s="175" t="s">
        <v>7</v>
      </c>
      <c r="B436" s="175"/>
      <c r="C436" s="5"/>
      <c r="D436" s="68"/>
      <c r="E436" s="68"/>
      <c r="F436" s="68"/>
      <c r="G436" s="171"/>
      <c r="H436" s="207"/>
      <c r="I436" s="200"/>
      <c r="J436" s="200"/>
      <c r="K436" s="143"/>
      <c r="L436" s="134"/>
      <c r="M436" s="144"/>
      <c r="N436" s="144"/>
    </row>
    <row r="437" spans="1:14" s="15" customFormat="1" ht="13.5" customHeight="1" x14ac:dyDescent="0.25">
      <c r="A437" s="175" t="s">
        <v>0</v>
      </c>
      <c r="B437" s="175"/>
      <c r="C437" s="10">
        <f>SUM(D437:F437)</f>
        <v>650</v>
      </c>
      <c r="D437" s="77">
        <v>200</v>
      </c>
      <c r="E437" s="77">
        <v>200</v>
      </c>
      <c r="F437" s="77">
        <v>250</v>
      </c>
      <c r="G437" s="171"/>
      <c r="H437" s="207"/>
      <c r="I437" s="200"/>
      <c r="J437" s="200"/>
      <c r="K437" s="143"/>
      <c r="L437" s="134"/>
      <c r="M437" s="144"/>
      <c r="N437" s="144"/>
    </row>
    <row r="438" spans="1:14" s="15" customFormat="1" ht="13.5" customHeight="1" x14ac:dyDescent="0.25">
      <c r="A438" s="175" t="s">
        <v>1</v>
      </c>
      <c r="B438" s="175"/>
      <c r="C438" s="5"/>
      <c r="D438" s="68"/>
      <c r="E438" s="68"/>
      <c r="F438" s="68"/>
      <c r="G438" s="171"/>
      <c r="H438" s="207"/>
      <c r="I438" s="200"/>
      <c r="J438" s="200"/>
      <c r="K438" s="143"/>
      <c r="L438" s="134"/>
      <c r="M438" s="144"/>
      <c r="N438" s="144"/>
    </row>
    <row r="439" spans="1:14" s="15" customFormat="1" ht="13.5" customHeight="1" x14ac:dyDescent="0.25">
      <c r="A439" s="175" t="s">
        <v>2</v>
      </c>
      <c r="B439" s="175"/>
      <c r="C439" s="5"/>
      <c r="D439" s="68"/>
      <c r="E439" s="68"/>
      <c r="F439" s="68"/>
      <c r="G439" s="171"/>
      <c r="H439" s="207"/>
      <c r="I439" s="200"/>
      <c r="J439" s="200"/>
      <c r="K439" s="143"/>
      <c r="L439" s="134"/>
      <c r="M439" s="144"/>
      <c r="N439" s="144"/>
    </row>
    <row r="440" spans="1:14" s="31" customFormat="1" ht="13.5" customHeight="1" x14ac:dyDescent="0.25">
      <c r="A440" s="175" t="s">
        <v>43</v>
      </c>
      <c r="B440" s="199"/>
      <c r="C440" s="5"/>
      <c r="D440" s="68"/>
      <c r="E440" s="68"/>
      <c r="F440" s="68"/>
      <c r="G440" s="171"/>
      <c r="H440" s="207"/>
      <c r="I440" s="200"/>
      <c r="J440" s="200"/>
      <c r="K440" s="145"/>
      <c r="L440" s="146"/>
      <c r="M440" s="147"/>
      <c r="N440" s="147"/>
    </row>
    <row r="441" spans="1:14" s="15" customFormat="1" ht="13.5" customHeight="1" x14ac:dyDescent="0.25">
      <c r="A441" s="175" t="s">
        <v>42</v>
      </c>
      <c r="B441" s="175"/>
      <c r="C441" s="5"/>
      <c r="D441" s="68"/>
      <c r="E441" s="68"/>
      <c r="F441" s="68"/>
      <c r="G441" s="171"/>
      <c r="H441" s="207"/>
      <c r="I441" s="200"/>
      <c r="J441" s="200"/>
      <c r="K441" s="143"/>
      <c r="L441" s="134"/>
      <c r="M441" s="144"/>
      <c r="N441" s="144"/>
    </row>
    <row r="442" spans="1:14" s="15" customFormat="1" ht="85.5" customHeight="1" x14ac:dyDescent="0.25">
      <c r="A442" s="6" t="s">
        <v>177</v>
      </c>
      <c r="B442" s="4" t="s">
        <v>179</v>
      </c>
      <c r="C442" s="5"/>
      <c r="D442" s="68"/>
      <c r="E442" s="68"/>
      <c r="F442" s="68"/>
      <c r="G442" s="171" t="s">
        <v>5</v>
      </c>
      <c r="H442" s="207" t="s">
        <v>260</v>
      </c>
      <c r="I442" s="200" t="s">
        <v>150</v>
      </c>
      <c r="J442" s="200" t="s">
        <v>151</v>
      </c>
      <c r="K442" s="143"/>
      <c r="L442" s="134"/>
      <c r="M442" s="144"/>
      <c r="N442" s="144"/>
    </row>
    <row r="443" spans="1:14" s="15" customFormat="1" ht="13.5" customHeight="1" x14ac:dyDescent="0.25">
      <c r="A443" s="175" t="s">
        <v>4</v>
      </c>
      <c r="B443" s="175"/>
      <c r="C443" s="5">
        <f>SUM(C444:C449)</f>
        <v>300</v>
      </c>
      <c r="D443" s="68">
        <f>SUM(D444:D449)</f>
        <v>0</v>
      </c>
      <c r="E443" s="68">
        <f>SUM(E444:E449)</f>
        <v>100</v>
      </c>
      <c r="F443" s="68">
        <f>SUM(F444:F449)</f>
        <v>200</v>
      </c>
      <c r="G443" s="171"/>
      <c r="H443" s="207"/>
      <c r="I443" s="200"/>
      <c r="J443" s="200"/>
      <c r="K443" s="143"/>
      <c r="L443" s="134"/>
      <c r="M443" s="144"/>
      <c r="N443" s="144"/>
    </row>
    <row r="444" spans="1:14" s="15" customFormat="1" ht="13.5" customHeight="1" x14ac:dyDescent="0.25">
      <c r="A444" s="175" t="s">
        <v>7</v>
      </c>
      <c r="B444" s="175"/>
      <c r="C444" s="5"/>
      <c r="D444" s="68"/>
      <c r="E444" s="68"/>
      <c r="F444" s="68"/>
      <c r="G444" s="171"/>
      <c r="H444" s="207"/>
      <c r="I444" s="200"/>
      <c r="J444" s="200"/>
      <c r="K444" s="143"/>
      <c r="L444" s="134"/>
      <c r="M444" s="144"/>
      <c r="N444" s="144"/>
    </row>
    <row r="445" spans="1:14" s="15" customFormat="1" ht="13.5" customHeight="1" x14ac:dyDescent="0.25">
      <c r="A445" s="175" t="s">
        <v>0</v>
      </c>
      <c r="B445" s="175"/>
      <c r="C445" s="10">
        <f>SUM(D445:F445)</f>
        <v>300</v>
      </c>
      <c r="D445" s="77">
        <v>0</v>
      </c>
      <c r="E445" s="77">
        <v>100</v>
      </c>
      <c r="F445" s="77">
        <v>200</v>
      </c>
      <c r="G445" s="171"/>
      <c r="H445" s="207"/>
      <c r="I445" s="200"/>
      <c r="J445" s="200"/>
      <c r="K445" s="143"/>
      <c r="L445" s="134"/>
      <c r="M445" s="144"/>
      <c r="N445" s="144"/>
    </row>
    <row r="446" spans="1:14" s="15" customFormat="1" ht="13.5" customHeight="1" x14ac:dyDescent="0.25">
      <c r="A446" s="175" t="s">
        <v>1</v>
      </c>
      <c r="B446" s="175"/>
      <c r="C446" s="5"/>
      <c r="D446" s="68"/>
      <c r="E446" s="68"/>
      <c r="F446" s="68"/>
      <c r="G446" s="171"/>
      <c r="H446" s="207"/>
      <c r="I446" s="200"/>
      <c r="J446" s="200"/>
      <c r="K446" s="143"/>
      <c r="L446" s="134"/>
      <c r="M446" s="144"/>
      <c r="N446" s="144"/>
    </row>
    <row r="447" spans="1:14" s="15" customFormat="1" ht="13.5" customHeight="1" x14ac:dyDescent="0.25">
      <c r="A447" s="175" t="s">
        <v>2</v>
      </c>
      <c r="B447" s="175"/>
      <c r="C447" s="5"/>
      <c r="D447" s="68"/>
      <c r="E447" s="68"/>
      <c r="F447" s="68"/>
      <c r="G447" s="171"/>
      <c r="H447" s="207"/>
      <c r="I447" s="200"/>
      <c r="J447" s="200"/>
      <c r="K447" s="143"/>
      <c r="L447" s="134"/>
      <c r="M447" s="144"/>
      <c r="N447" s="144"/>
    </row>
    <row r="448" spans="1:14" s="31" customFormat="1" ht="13.5" customHeight="1" x14ac:dyDescent="0.25">
      <c r="A448" s="175" t="s">
        <v>43</v>
      </c>
      <c r="B448" s="199"/>
      <c r="C448" s="5"/>
      <c r="D448" s="68"/>
      <c r="E448" s="68"/>
      <c r="F448" s="68"/>
      <c r="G448" s="171"/>
      <c r="H448" s="207"/>
      <c r="I448" s="200"/>
      <c r="J448" s="200"/>
      <c r="K448" s="145"/>
      <c r="L448" s="146"/>
      <c r="M448" s="147"/>
      <c r="N448" s="147"/>
    </row>
    <row r="449" spans="1:14" s="15" customFormat="1" ht="13.5" customHeight="1" x14ac:dyDescent="0.25">
      <c r="A449" s="175" t="s">
        <v>42</v>
      </c>
      <c r="B449" s="175"/>
      <c r="C449" s="5"/>
      <c r="D449" s="68"/>
      <c r="E449" s="68"/>
      <c r="F449" s="68"/>
      <c r="G449" s="171"/>
      <c r="H449" s="207"/>
      <c r="I449" s="200"/>
      <c r="J449" s="200"/>
      <c r="K449" s="143"/>
      <c r="L449" s="134"/>
      <c r="M449" s="144"/>
      <c r="N449" s="144"/>
    </row>
    <row r="450" spans="1:14" s="15" customFormat="1" ht="18" customHeight="1" x14ac:dyDescent="0.25">
      <c r="A450" s="94"/>
      <c r="B450" s="93" t="s">
        <v>60</v>
      </c>
      <c r="C450" s="100"/>
      <c r="D450" s="101"/>
      <c r="E450" s="101"/>
      <c r="F450" s="101"/>
      <c r="G450" s="102"/>
      <c r="H450" s="102"/>
      <c r="I450" s="102"/>
      <c r="J450" s="103"/>
      <c r="K450" s="143"/>
      <c r="L450" s="134"/>
      <c r="M450" s="144"/>
      <c r="N450" s="144"/>
    </row>
    <row r="451" spans="1:14" s="32" customFormat="1" ht="39" customHeight="1" x14ac:dyDescent="0.25">
      <c r="A451" s="110" t="s">
        <v>27</v>
      </c>
      <c r="B451" s="188" t="s">
        <v>225</v>
      </c>
      <c r="C451" s="188"/>
      <c r="D451" s="188"/>
      <c r="E451" s="188"/>
      <c r="F451" s="188"/>
      <c r="G451" s="213" t="s">
        <v>5</v>
      </c>
      <c r="H451" s="213"/>
      <c r="I451" s="223" t="s">
        <v>227</v>
      </c>
      <c r="J451" s="224"/>
      <c r="K451" s="148"/>
      <c r="L451" s="149"/>
      <c r="M451" s="150"/>
      <c r="N451" s="150"/>
    </row>
    <row r="452" spans="1:14" s="15" customFormat="1" ht="37.200000000000003" customHeight="1" x14ac:dyDescent="0.25">
      <c r="A452" s="94" t="s">
        <v>48</v>
      </c>
      <c r="B452" s="188" t="s">
        <v>226</v>
      </c>
      <c r="C452" s="188"/>
      <c r="D452" s="188"/>
      <c r="E452" s="188"/>
      <c r="F452" s="188"/>
      <c r="G452" s="214"/>
      <c r="H452" s="214"/>
      <c r="I452" s="223" t="s">
        <v>228</v>
      </c>
      <c r="J452" s="224"/>
      <c r="K452" s="143"/>
      <c r="L452" s="134"/>
      <c r="M452" s="144"/>
      <c r="N452" s="144"/>
    </row>
    <row r="453" spans="1:14" s="32" customFormat="1" ht="32.4" customHeight="1" x14ac:dyDescent="0.25">
      <c r="A453" s="110" t="s">
        <v>58</v>
      </c>
      <c r="B453" s="188" t="s">
        <v>230</v>
      </c>
      <c r="C453" s="188"/>
      <c r="D453" s="188"/>
      <c r="E453" s="188"/>
      <c r="F453" s="188"/>
      <c r="G453" s="215"/>
      <c r="H453" s="215"/>
      <c r="I453" s="223" t="s">
        <v>229</v>
      </c>
      <c r="J453" s="224"/>
      <c r="K453" s="148"/>
      <c r="L453" s="149"/>
      <c r="M453" s="150"/>
      <c r="N453" s="150"/>
    </row>
    <row r="454" spans="1:14" s="15" customFormat="1" ht="81.599999999999994" customHeight="1" x14ac:dyDescent="0.25">
      <c r="A454" s="117" t="s">
        <v>29</v>
      </c>
      <c r="B454" s="118" t="s">
        <v>171</v>
      </c>
      <c r="C454" s="114"/>
      <c r="D454" s="115"/>
      <c r="E454" s="115"/>
      <c r="F454" s="115"/>
      <c r="G454" s="196" t="s">
        <v>192</v>
      </c>
      <c r="H454" s="221" t="s">
        <v>244</v>
      </c>
      <c r="I454" s="229" t="s">
        <v>150</v>
      </c>
      <c r="J454" s="229" t="s">
        <v>151</v>
      </c>
      <c r="K454" s="143">
        <v>813</v>
      </c>
      <c r="L454" s="134">
        <f t="shared" ref="L454:N455" si="4">SUM(L462,L590,L653)</f>
        <v>1215</v>
      </c>
      <c r="M454" s="134">
        <f t="shared" si="4"/>
        <v>1200</v>
      </c>
      <c r="N454" s="134">
        <f t="shared" si="4"/>
        <v>1200</v>
      </c>
    </row>
    <row r="455" spans="1:14" s="15" customFormat="1" ht="14.25" customHeight="1" x14ac:dyDescent="0.25">
      <c r="A455" s="186" t="s">
        <v>4</v>
      </c>
      <c r="B455" s="186"/>
      <c r="C455" s="119">
        <f>SUM(C463,C591,C654)</f>
        <v>22155</v>
      </c>
      <c r="D455" s="119">
        <f>SUM(D463,D591,D654)</f>
        <v>7755</v>
      </c>
      <c r="E455" s="119">
        <f>SUM(E463,E591,E654)</f>
        <v>7200</v>
      </c>
      <c r="F455" s="119">
        <f>SUM(F463,F591,F654)</f>
        <v>7200</v>
      </c>
      <c r="G455" s="196"/>
      <c r="H455" s="221"/>
      <c r="I455" s="229"/>
      <c r="J455" s="229"/>
      <c r="K455" s="143">
        <v>815</v>
      </c>
      <c r="L455" s="134">
        <f t="shared" si="4"/>
        <v>6540</v>
      </c>
      <c r="M455" s="134">
        <f t="shared" si="4"/>
        <v>6000</v>
      </c>
      <c r="N455" s="134">
        <f t="shared" si="4"/>
        <v>6000</v>
      </c>
    </row>
    <row r="456" spans="1:14" s="15" customFormat="1" ht="14.25" customHeight="1" x14ac:dyDescent="0.25">
      <c r="A456" s="186" t="s">
        <v>7</v>
      </c>
      <c r="B456" s="186"/>
      <c r="C456" s="119"/>
      <c r="D456" s="120"/>
      <c r="E456" s="120"/>
      <c r="F456" s="120"/>
      <c r="G456" s="196"/>
      <c r="H456" s="221"/>
      <c r="I456" s="229"/>
      <c r="J456" s="229"/>
      <c r="K456" s="143"/>
      <c r="L456" s="134"/>
      <c r="M456" s="144"/>
      <c r="N456" s="144"/>
    </row>
    <row r="457" spans="1:14" s="15" customFormat="1" ht="14.25" customHeight="1" x14ac:dyDescent="0.25">
      <c r="A457" s="186" t="s">
        <v>0</v>
      </c>
      <c r="B457" s="186"/>
      <c r="C457" s="119">
        <f>SUM(C465,C593,C656)</f>
        <v>22155</v>
      </c>
      <c r="D457" s="119">
        <f>SUM(D465,D593,D656)</f>
        <v>7755</v>
      </c>
      <c r="E457" s="119">
        <f>SUM(E465,E593,E656)</f>
        <v>7200</v>
      </c>
      <c r="F457" s="119">
        <f>SUM(F465,F593,F656)</f>
        <v>7200</v>
      </c>
      <c r="G457" s="196"/>
      <c r="H457" s="221"/>
      <c r="I457" s="229"/>
      <c r="J457" s="229"/>
      <c r="K457" s="143"/>
      <c r="L457" s="134"/>
      <c r="M457" s="144"/>
      <c r="N457" s="144"/>
    </row>
    <row r="458" spans="1:14" s="15" customFormat="1" ht="14.25" customHeight="1" x14ac:dyDescent="0.25">
      <c r="A458" s="186" t="s">
        <v>1</v>
      </c>
      <c r="B458" s="186"/>
      <c r="C458" s="119"/>
      <c r="D458" s="120"/>
      <c r="E458" s="120"/>
      <c r="F458" s="120"/>
      <c r="G458" s="196"/>
      <c r="H458" s="221"/>
      <c r="I458" s="229"/>
      <c r="J458" s="229"/>
      <c r="K458" s="143"/>
      <c r="L458" s="134"/>
      <c r="M458" s="144"/>
      <c r="N458" s="144"/>
    </row>
    <row r="459" spans="1:14" s="15" customFormat="1" ht="14.25" customHeight="1" x14ac:dyDescent="0.25">
      <c r="A459" s="186" t="s">
        <v>2</v>
      </c>
      <c r="B459" s="186"/>
      <c r="C459" s="119"/>
      <c r="D459" s="120"/>
      <c r="E459" s="120"/>
      <c r="F459" s="120"/>
      <c r="G459" s="196"/>
      <c r="H459" s="221"/>
      <c r="I459" s="229"/>
      <c r="J459" s="229"/>
      <c r="K459" s="143"/>
      <c r="L459" s="134"/>
      <c r="M459" s="144"/>
      <c r="N459" s="144"/>
    </row>
    <row r="460" spans="1:14" s="31" customFormat="1" ht="14.25" customHeight="1" x14ac:dyDescent="0.25">
      <c r="A460" s="186" t="s">
        <v>43</v>
      </c>
      <c r="B460" s="194"/>
      <c r="C460" s="119"/>
      <c r="D460" s="120"/>
      <c r="E460" s="120"/>
      <c r="F460" s="120"/>
      <c r="G460" s="196"/>
      <c r="H460" s="221"/>
      <c r="I460" s="229"/>
      <c r="J460" s="229"/>
      <c r="K460" s="145"/>
      <c r="L460" s="146"/>
      <c r="M460" s="147"/>
      <c r="N460" s="147"/>
    </row>
    <row r="461" spans="1:14" s="15" customFormat="1" ht="14.25" customHeight="1" x14ac:dyDescent="0.25">
      <c r="A461" s="186" t="s">
        <v>42</v>
      </c>
      <c r="B461" s="186"/>
      <c r="C461" s="119"/>
      <c r="D461" s="120"/>
      <c r="E461" s="120"/>
      <c r="F461" s="120"/>
      <c r="G461" s="196"/>
      <c r="H461" s="221"/>
      <c r="I461" s="229"/>
      <c r="J461" s="229"/>
      <c r="K461" s="143"/>
      <c r="L461" s="134"/>
      <c r="M461" s="144"/>
      <c r="N461" s="144"/>
    </row>
    <row r="462" spans="1:14" s="15" customFormat="1" ht="84.6" customHeight="1" x14ac:dyDescent="0.25">
      <c r="A462" s="20" t="s">
        <v>30</v>
      </c>
      <c r="B462" s="12" t="s">
        <v>280</v>
      </c>
      <c r="C462" s="11"/>
      <c r="D462" s="78"/>
      <c r="E462" s="78"/>
      <c r="F462" s="78"/>
      <c r="G462" s="195" t="s">
        <v>192</v>
      </c>
      <c r="H462" s="222" t="s">
        <v>224</v>
      </c>
      <c r="I462" s="204" t="s">
        <v>150</v>
      </c>
      <c r="J462" s="204" t="s">
        <v>151</v>
      </c>
      <c r="K462" s="143">
        <v>813</v>
      </c>
      <c r="L462" s="134">
        <f>SUM(D473,D497,D513,D529,D561,D577)</f>
        <v>1140</v>
      </c>
      <c r="M462" s="134">
        <f>SUM(E473,E497,E513,E529,E561,E577)</f>
        <v>1110</v>
      </c>
      <c r="N462" s="134">
        <f>SUM(F473,F497,F513,F529,F561,F577)</f>
        <v>1110</v>
      </c>
    </row>
    <row r="463" spans="1:14" s="15" customFormat="1" ht="15" customHeight="1" x14ac:dyDescent="0.25">
      <c r="A463" s="187" t="s">
        <v>4</v>
      </c>
      <c r="B463" s="187"/>
      <c r="C463" s="12">
        <f>SUM(C471,C479,C487,C495,C503,C511,C519,C527,C535,C543,C551,C559,C567,C575,C583)</f>
        <v>13489</v>
      </c>
      <c r="D463" s="12">
        <f>SUM(D471,D479,D487,D495,D503,D511,D519,D527,D535,D543,D551,D559,D567,D575,D583)</f>
        <v>4339</v>
      </c>
      <c r="E463" s="12">
        <f>SUM(E471,E479,E487,E495,E503,E511,E519,E527,E535,E543,E551,E559,E567,E575,E583)</f>
        <v>4615</v>
      </c>
      <c r="F463" s="12">
        <f>SUM(F471,F479,F487,F495,F503,F511,F519,F527,F535,F543,F551,F559,F567,F575,F583)</f>
        <v>4535</v>
      </c>
      <c r="G463" s="195"/>
      <c r="H463" s="222"/>
      <c r="I463" s="204"/>
      <c r="J463" s="204"/>
      <c r="K463" s="143">
        <v>815</v>
      </c>
      <c r="L463" s="134">
        <f>SUM(D481,D489,D505,D521,D537,D545,D553,D569,D585)</f>
        <v>3199</v>
      </c>
      <c r="M463" s="134">
        <f>SUM(E481,E489,E505,E521,E537,E545,E553,E569,E585)</f>
        <v>3505</v>
      </c>
      <c r="N463" s="134">
        <f>SUM(F481,F489,F505,F521,F537,F545,F553,F569,F585)</f>
        <v>3425</v>
      </c>
    </row>
    <row r="464" spans="1:14" s="15" customFormat="1" ht="15" customHeight="1" x14ac:dyDescent="0.25">
      <c r="A464" s="187" t="s">
        <v>7</v>
      </c>
      <c r="B464" s="187"/>
      <c r="C464" s="12"/>
      <c r="D464" s="73"/>
      <c r="E464" s="73"/>
      <c r="F464" s="73"/>
      <c r="G464" s="195"/>
      <c r="H464" s="222"/>
      <c r="I464" s="204"/>
      <c r="J464" s="204"/>
      <c r="K464" s="143"/>
      <c r="L464" s="134"/>
      <c r="M464" s="144"/>
      <c r="N464" s="144"/>
    </row>
    <row r="465" spans="1:14" s="15" customFormat="1" ht="15" customHeight="1" x14ac:dyDescent="0.25">
      <c r="A465" s="187" t="s">
        <v>0</v>
      </c>
      <c r="B465" s="187"/>
      <c r="C465" s="12">
        <f>SUM(C473,C481,C489,C497,C505,C513,C521,C529,C537,C545,C553,C561,C569,C577,C585)</f>
        <v>13489</v>
      </c>
      <c r="D465" s="12">
        <f>SUM(D473,D481,D489,D497,D505,D513,D521,D529,D537,D545,D553,D561,D569,D577,D585)</f>
        <v>4339</v>
      </c>
      <c r="E465" s="12">
        <f>SUM(E473,E481,E489,E497,E505,E513,E521,E529,E537,E545,E553,E561,E569,E577,E585)</f>
        <v>4615</v>
      </c>
      <c r="F465" s="12">
        <f>SUM(F473,F481,F489,F497,F505,F513,F521,F529,F537,F545,F553,F561,F569,F577,F585)</f>
        <v>4535</v>
      </c>
      <c r="G465" s="195"/>
      <c r="H465" s="222"/>
      <c r="I465" s="204"/>
      <c r="J465" s="204"/>
      <c r="K465" s="143"/>
      <c r="L465" s="134"/>
      <c r="M465" s="144"/>
      <c r="N465" s="144"/>
    </row>
    <row r="466" spans="1:14" s="15" customFormat="1" ht="15" customHeight="1" x14ac:dyDescent="0.25">
      <c r="A466" s="187" t="s">
        <v>1</v>
      </c>
      <c r="B466" s="187"/>
      <c r="C466" s="12"/>
      <c r="D466" s="73"/>
      <c r="E466" s="73"/>
      <c r="F466" s="73"/>
      <c r="G466" s="195"/>
      <c r="H466" s="222"/>
      <c r="I466" s="204"/>
      <c r="J466" s="204"/>
      <c r="K466" s="143"/>
      <c r="L466" s="134"/>
      <c r="M466" s="144"/>
      <c r="N466" s="144"/>
    </row>
    <row r="467" spans="1:14" s="15" customFormat="1" ht="15" customHeight="1" x14ac:dyDescent="0.25">
      <c r="A467" s="187" t="s">
        <v>2</v>
      </c>
      <c r="B467" s="187"/>
      <c r="C467" s="12"/>
      <c r="D467" s="73"/>
      <c r="E467" s="73"/>
      <c r="F467" s="73"/>
      <c r="G467" s="195"/>
      <c r="H467" s="222"/>
      <c r="I467" s="204"/>
      <c r="J467" s="204"/>
      <c r="K467" s="143"/>
      <c r="L467" s="134"/>
      <c r="M467" s="144"/>
      <c r="N467" s="144"/>
    </row>
    <row r="468" spans="1:14" s="31" customFormat="1" ht="15" customHeight="1" x14ac:dyDescent="0.25">
      <c r="A468" s="187" t="s">
        <v>43</v>
      </c>
      <c r="B468" s="210"/>
      <c r="C468" s="12"/>
      <c r="D468" s="73"/>
      <c r="E468" s="73"/>
      <c r="F468" s="73"/>
      <c r="G468" s="195"/>
      <c r="H468" s="222"/>
      <c r="I468" s="204"/>
      <c r="J468" s="204"/>
      <c r="K468" s="145"/>
      <c r="L468" s="146"/>
      <c r="M468" s="147"/>
      <c r="N468" s="147"/>
    </row>
    <row r="469" spans="1:14" s="15" customFormat="1" ht="15" customHeight="1" x14ac:dyDescent="0.25">
      <c r="A469" s="187" t="s">
        <v>42</v>
      </c>
      <c r="B469" s="187"/>
      <c r="C469" s="12"/>
      <c r="D469" s="73"/>
      <c r="E469" s="73"/>
      <c r="F469" s="73"/>
      <c r="G469" s="195"/>
      <c r="H469" s="222"/>
      <c r="I469" s="204"/>
      <c r="J469" s="204"/>
      <c r="K469" s="143"/>
      <c r="L469" s="134"/>
      <c r="M469" s="144"/>
      <c r="N469" s="144"/>
    </row>
    <row r="470" spans="1:14" ht="55.5" customHeight="1" x14ac:dyDescent="0.25">
      <c r="A470" s="6" t="s">
        <v>128</v>
      </c>
      <c r="B470" s="4" t="s">
        <v>129</v>
      </c>
      <c r="C470" s="5"/>
      <c r="D470" s="68"/>
      <c r="E470" s="75"/>
      <c r="F470" s="75"/>
      <c r="G470" s="179" t="s">
        <v>191</v>
      </c>
      <c r="H470" s="189" t="s">
        <v>16</v>
      </c>
      <c r="I470" s="180" t="s">
        <v>150</v>
      </c>
      <c r="J470" s="180" t="s">
        <v>151</v>
      </c>
    </row>
    <row r="471" spans="1:14" ht="14.25" customHeight="1" x14ac:dyDescent="0.25">
      <c r="A471" s="172" t="s">
        <v>4</v>
      </c>
      <c r="B471" s="173"/>
      <c r="C471" s="5">
        <f>SUM(C472:C477)</f>
        <v>300</v>
      </c>
      <c r="D471" s="68">
        <f>SUM(D472:D477)</f>
        <v>100</v>
      </c>
      <c r="E471" s="68">
        <f>SUM(E472:E477)</f>
        <v>100</v>
      </c>
      <c r="F471" s="68">
        <f>SUM(F472:F477)</f>
        <v>100</v>
      </c>
      <c r="G471" s="179"/>
      <c r="H471" s="190"/>
      <c r="I471" s="181"/>
      <c r="J471" s="181"/>
    </row>
    <row r="472" spans="1:14" ht="12.75" customHeight="1" x14ac:dyDescent="0.25">
      <c r="A472" s="172" t="s">
        <v>7</v>
      </c>
      <c r="B472" s="173"/>
      <c r="C472" s="5"/>
      <c r="D472" s="68"/>
      <c r="E472" s="68"/>
      <c r="F472" s="68"/>
      <c r="G472" s="179"/>
      <c r="H472" s="190"/>
      <c r="I472" s="181"/>
      <c r="J472" s="181"/>
    </row>
    <row r="473" spans="1:14" ht="13.5" customHeight="1" x14ac:dyDescent="0.25">
      <c r="A473" s="172" t="s">
        <v>0</v>
      </c>
      <c r="B473" s="173"/>
      <c r="C473" s="14">
        <f>SUM(D473:F473)</f>
        <v>300</v>
      </c>
      <c r="D473" s="76">
        <v>100</v>
      </c>
      <c r="E473" s="76">
        <v>100</v>
      </c>
      <c r="F473" s="76">
        <v>100</v>
      </c>
      <c r="G473" s="179"/>
      <c r="H473" s="190"/>
      <c r="I473" s="181"/>
      <c r="J473" s="181"/>
    </row>
    <row r="474" spans="1:14" ht="14.25" customHeight="1" x14ac:dyDescent="0.25">
      <c r="A474" s="172" t="s">
        <v>1</v>
      </c>
      <c r="B474" s="173"/>
      <c r="C474" s="5"/>
      <c r="D474" s="68"/>
      <c r="E474" s="68"/>
      <c r="F474" s="68"/>
      <c r="G474" s="179"/>
      <c r="H474" s="190"/>
      <c r="I474" s="181"/>
      <c r="J474" s="181"/>
    </row>
    <row r="475" spans="1:14" ht="15.6" customHeight="1" x14ac:dyDescent="0.25">
      <c r="A475" s="172" t="s">
        <v>2</v>
      </c>
      <c r="B475" s="173"/>
      <c r="C475" s="5"/>
      <c r="D475" s="68"/>
      <c r="E475" s="68"/>
      <c r="F475" s="68"/>
      <c r="G475" s="179"/>
      <c r="H475" s="190"/>
      <c r="I475" s="181"/>
      <c r="J475" s="181"/>
    </row>
    <row r="476" spans="1:14" ht="15.6" customHeight="1" x14ac:dyDescent="0.25">
      <c r="A476" s="172" t="s">
        <v>43</v>
      </c>
      <c r="B476" s="173"/>
      <c r="C476" s="5"/>
      <c r="D476" s="68"/>
      <c r="E476" s="68"/>
      <c r="F476" s="68"/>
      <c r="G476" s="179"/>
      <c r="H476" s="190"/>
      <c r="I476" s="181"/>
      <c r="J476" s="181"/>
    </row>
    <row r="477" spans="1:14" ht="14.25" customHeight="1" x14ac:dyDescent="0.25">
      <c r="A477" s="172" t="s">
        <v>42</v>
      </c>
      <c r="B477" s="173"/>
      <c r="C477" s="5"/>
      <c r="D477" s="68"/>
      <c r="E477" s="68"/>
      <c r="F477" s="68"/>
      <c r="G477" s="179"/>
      <c r="H477" s="191"/>
      <c r="I477" s="182"/>
      <c r="J477" s="182"/>
    </row>
    <row r="478" spans="1:14" ht="60.75" customHeight="1" x14ac:dyDescent="0.25">
      <c r="A478" s="6" t="s">
        <v>128</v>
      </c>
      <c r="B478" s="4" t="s">
        <v>129</v>
      </c>
      <c r="C478" s="5"/>
      <c r="D478" s="68"/>
      <c r="E478" s="75"/>
      <c r="F478" s="75"/>
      <c r="G478" s="192" t="s">
        <v>5</v>
      </c>
      <c r="H478" s="225" t="s">
        <v>16</v>
      </c>
      <c r="I478" s="180" t="s">
        <v>150</v>
      </c>
      <c r="J478" s="180" t="s">
        <v>151</v>
      </c>
    </row>
    <row r="479" spans="1:14" ht="15.75" customHeight="1" x14ac:dyDescent="0.25">
      <c r="A479" s="172" t="s">
        <v>4</v>
      </c>
      <c r="B479" s="173"/>
      <c r="C479" s="5">
        <f>SUM(C480:C485)</f>
        <v>650</v>
      </c>
      <c r="D479" s="68">
        <f>SUM(D480:D485)</f>
        <v>210</v>
      </c>
      <c r="E479" s="68">
        <f>SUM(E480:E485)</f>
        <v>220</v>
      </c>
      <c r="F479" s="68">
        <f>SUM(F480:F485)</f>
        <v>220</v>
      </c>
      <c r="G479" s="193"/>
      <c r="H479" s="226"/>
      <c r="I479" s="181"/>
      <c r="J479" s="181"/>
    </row>
    <row r="480" spans="1:14" ht="13.5" customHeight="1" x14ac:dyDescent="0.25">
      <c r="A480" s="172" t="s">
        <v>7</v>
      </c>
      <c r="B480" s="173"/>
      <c r="C480" s="5"/>
      <c r="D480" s="68"/>
      <c r="E480" s="68"/>
      <c r="F480" s="68"/>
      <c r="G480" s="193"/>
      <c r="H480" s="226"/>
      <c r="I480" s="181"/>
      <c r="J480" s="181"/>
    </row>
    <row r="481" spans="1:10" s="1" customFormat="1" ht="15" customHeight="1" x14ac:dyDescent="0.25">
      <c r="A481" s="172" t="s">
        <v>0</v>
      </c>
      <c r="B481" s="173"/>
      <c r="C481" s="10">
        <f>SUM(D481:F481)</f>
        <v>650</v>
      </c>
      <c r="D481" s="77">
        <v>210</v>
      </c>
      <c r="E481" s="77">
        <v>220</v>
      </c>
      <c r="F481" s="77">
        <v>220</v>
      </c>
      <c r="G481" s="193"/>
      <c r="H481" s="226"/>
      <c r="I481" s="181"/>
      <c r="J481" s="181"/>
    </row>
    <row r="482" spans="1:10" s="1" customFormat="1" ht="15" customHeight="1" x14ac:dyDescent="0.25">
      <c r="A482" s="172" t="s">
        <v>1</v>
      </c>
      <c r="B482" s="173"/>
      <c r="C482" s="5"/>
      <c r="D482" s="68"/>
      <c r="E482" s="68"/>
      <c r="F482" s="68"/>
      <c r="G482" s="193"/>
      <c r="H482" s="226"/>
      <c r="I482" s="181"/>
      <c r="J482" s="181"/>
    </row>
    <row r="483" spans="1:10" s="1" customFormat="1" ht="15" customHeight="1" x14ac:dyDescent="0.25">
      <c r="A483" s="172" t="s">
        <v>2</v>
      </c>
      <c r="B483" s="173"/>
      <c r="C483" s="5"/>
      <c r="D483" s="68"/>
      <c r="E483" s="68"/>
      <c r="F483" s="68"/>
      <c r="G483" s="193"/>
      <c r="H483" s="226"/>
      <c r="I483" s="181"/>
      <c r="J483" s="181"/>
    </row>
    <row r="484" spans="1:10" s="1" customFormat="1" ht="15" customHeight="1" x14ac:dyDescent="0.25">
      <c r="A484" s="172" t="s">
        <v>46</v>
      </c>
      <c r="B484" s="173"/>
      <c r="C484" s="5"/>
      <c r="D484" s="68"/>
      <c r="E484" s="68"/>
      <c r="F484" s="68"/>
      <c r="G484" s="193"/>
      <c r="H484" s="226"/>
      <c r="I484" s="181"/>
      <c r="J484" s="181"/>
    </row>
    <row r="485" spans="1:10" s="1" customFormat="1" ht="15.75" customHeight="1" x14ac:dyDescent="0.25">
      <c r="A485" s="172" t="s">
        <v>42</v>
      </c>
      <c r="B485" s="173"/>
      <c r="C485" s="5"/>
      <c r="D485" s="68"/>
      <c r="E485" s="68"/>
      <c r="F485" s="68"/>
      <c r="G485" s="193"/>
      <c r="H485" s="226"/>
      <c r="I485" s="182"/>
      <c r="J485" s="182"/>
    </row>
    <row r="486" spans="1:10" s="1" customFormat="1" ht="78.75" customHeight="1" x14ac:dyDescent="0.25">
      <c r="A486" s="6" t="s">
        <v>31</v>
      </c>
      <c r="B486" s="4" t="s">
        <v>130</v>
      </c>
      <c r="C486" s="5"/>
      <c r="D486" s="68"/>
      <c r="E486" s="74"/>
      <c r="F486" s="74"/>
      <c r="G486" s="111" t="s">
        <v>12</v>
      </c>
      <c r="H486" s="189" t="s">
        <v>261</v>
      </c>
      <c r="I486" s="180" t="s">
        <v>150</v>
      </c>
      <c r="J486" s="180" t="s">
        <v>151</v>
      </c>
    </row>
    <row r="487" spans="1:10" s="1" customFormat="1" ht="14.25" customHeight="1" x14ac:dyDescent="0.25">
      <c r="A487" s="172" t="s">
        <v>4</v>
      </c>
      <c r="B487" s="173"/>
      <c r="C487" s="5">
        <f>SUM(C488:C493)</f>
        <v>1150</v>
      </c>
      <c r="D487" s="68">
        <f>SUM(D488:D493)</f>
        <v>330</v>
      </c>
      <c r="E487" s="68">
        <f>SUM(E488:E493)</f>
        <v>410</v>
      </c>
      <c r="F487" s="68">
        <f>SUM(F488:F493)</f>
        <v>410</v>
      </c>
      <c r="G487" s="54"/>
      <c r="H487" s="190"/>
      <c r="I487" s="181"/>
      <c r="J487" s="181"/>
    </row>
    <row r="488" spans="1:10" s="1" customFormat="1" ht="14.25" customHeight="1" x14ac:dyDescent="0.25">
      <c r="A488" s="172" t="s">
        <v>7</v>
      </c>
      <c r="B488" s="173"/>
      <c r="C488" s="5"/>
      <c r="D488" s="68"/>
      <c r="E488" s="68"/>
      <c r="F488" s="68"/>
      <c r="G488" s="52"/>
      <c r="H488" s="190"/>
      <c r="I488" s="181"/>
      <c r="J488" s="181"/>
    </row>
    <row r="489" spans="1:10" s="1" customFormat="1" ht="15" customHeight="1" x14ac:dyDescent="0.25">
      <c r="A489" s="172" t="s">
        <v>0</v>
      </c>
      <c r="B489" s="173"/>
      <c r="C489" s="10">
        <f>SUM(D489:F489)</f>
        <v>1150</v>
      </c>
      <c r="D489" s="77">
        <v>330</v>
      </c>
      <c r="E489" s="77">
        <v>410</v>
      </c>
      <c r="F489" s="77">
        <v>410</v>
      </c>
      <c r="G489" s="53"/>
      <c r="H489" s="190"/>
      <c r="I489" s="181"/>
      <c r="J489" s="181"/>
    </row>
    <row r="490" spans="1:10" s="1" customFormat="1" ht="12" customHeight="1" x14ac:dyDescent="0.25">
      <c r="A490" s="172" t="s">
        <v>1</v>
      </c>
      <c r="B490" s="173"/>
      <c r="C490" s="5"/>
      <c r="D490" s="68"/>
      <c r="E490" s="68"/>
      <c r="F490" s="68"/>
      <c r="G490" s="53"/>
      <c r="H490" s="190"/>
      <c r="I490" s="181"/>
      <c r="J490" s="181"/>
    </row>
    <row r="491" spans="1:10" s="1" customFormat="1" ht="15.6" customHeight="1" x14ac:dyDescent="0.25">
      <c r="A491" s="172" t="s">
        <v>2</v>
      </c>
      <c r="B491" s="173"/>
      <c r="C491" s="5"/>
      <c r="D491" s="68"/>
      <c r="E491" s="68"/>
      <c r="F491" s="68"/>
      <c r="G491" s="53"/>
      <c r="H491" s="190"/>
      <c r="I491" s="181"/>
      <c r="J491" s="181"/>
    </row>
    <row r="492" spans="1:10" s="1" customFormat="1" ht="15.6" customHeight="1" x14ac:dyDescent="0.25">
      <c r="A492" s="172" t="s">
        <v>43</v>
      </c>
      <c r="B492" s="173"/>
      <c r="C492" s="5"/>
      <c r="D492" s="68"/>
      <c r="E492" s="68"/>
      <c r="F492" s="68"/>
      <c r="G492" s="53"/>
      <c r="H492" s="190"/>
      <c r="I492" s="181"/>
      <c r="J492" s="181"/>
    </row>
    <row r="493" spans="1:10" s="1" customFormat="1" ht="12" customHeight="1" x14ac:dyDescent="0.25">
      <c r="A493" s="172" t="s">
        <v>42</v>
      </c>
      <c r="B493" s="173"/>
      <c r="C493" s="5"/>
      <c r="D493" s="68"/>
      <c r="E493" s="68"/>
      <c r="F493" s="68"/>
      <c r="G493" s="54"/>
      <c r="H493" s="190"/>
      <c r="I493" s="182"/>
      <c r="J493" s="182"/>
    </row>
    <row r="494" spans="1:10" s="1" customFormat="1" ht="78.75" customHeight="1" x14ac:dyDescent="0.25">
      <c r="A494" s="6" t="s">
        <v>31</v>
      </c>
      <c r="B494" s="4" t="s">
        <v>130</v>
      </c>
      <c r="C494" s="5"/>
      <c r="D494" s="68"/>
      <c r="E494" s="75"/>
      <c r="F494" s="75"/>
      <c r="G494" s="179" t="s">
        <v>191</v>
      </c>
      <c r="H494" s="189" t="s">
        <v>261</v>
      </c>
      <c r="I494" s="180" t="s">
        <v>150</v>
      </c>
      <c r="J494" s="180" t="s">
        <v>151</v>
      </c>
    </row>
    <row r="495" spans="1:10" s="1" customFormat="1" ht="14.25" customHeight="1" x14ac:dyDescent="0.25">
      <c r="A495" s="172" t="s">
        <v>4</v>
      </c>
      <c r="B495" s="173"/>
      <c r="C495" s="5">
        <f>SUM(C496:C501)</f>
        <v>330</v>
      </c>
      <c r="D495" s="68">
        <f>SUM(D496:D501)</f>
        <v>110</v>
      </c>
      <c r="E495" s="68">
        <f>SUM(E496:E501)</f>
        <v>110</v>
      </c>
      <c r="F495" s="68">
        <f>SUM(F496:F501)</f>
        <v>110</v>
      </c>
      <c r="G495" s="179"/>
      <c r="H495" s="190"/>
      <c r="I495" s="181"/>
      <c r="J495" s="181"/>
    </row>
    <row r="496" spans="1:10" s="1" customFormat="1" ht="12.75" customHeight="1" x14ac:dyDescent="0.25">
      <c r="A496" s="172" t="s">
        <v>7</v>
      </c>
      <c r="B496" s="173"/>
      <c r="C496" s="5"/>
      <c r="D496" s="68"/>
      <c r="E496" s="68"/>
      <c r="F496" s="68"/>
      <c r="G496" s="179"/>
      <c r="H496" s="190"/>
      <c r="I496" s="181"/>
      <c r="J496" s="181"/>
    </row>
    <row r="497" spans="1:10" s="1" customFormat="1" ht="13.5" customHeight="1" x14ac:dyDescent="0.25">
      <c r="A497" s="172" t="s">
        <v>0</v>
      </c>
      <c r="B497" s="173"/>
      <c r="C497" s="14">
        <f>SUM(D497:F497)</f>
        <v>330</v>
      </c>
      <c r="D497" s="76">
        <v>110</v>
      </c>
      <c r="E497" s="76">
        <v>110</v>
      </c>
      <c r="F497" s="76">
        <v>110</v>
      </c>
      <c r="G497" s="179"/>
      <c r="H497" s="190"/>
      <c r="I497" s="181"/>
      <c r="J497" s="181"/>
    </row>
    <row r="498" spans="1:10" s="1" customFormat="1" ht="14.25" customHeight="1" x14ac:dyDescent="0.25">
      <c r="A498" s="172" t="s">
        <v>1</v>
      </c>
      <c r="B498" s="173"/>
      <c r="C498" s="5"/>
      <c r="D498" s="68"/>
      <c r="E498" s="68"/>
      <c r="F498" s="68"/>
      <c r="G498" s="179"/>
      <c r="H498" s="190"/>
      <c r="I498" s="181"/>
      <c r="J498" s="181"/>
    </row>
    <row r="499" spans="1:10" s="1" customFormat="1" ht="15.6" customHeight="1" x14ac:dyDescent="0.25">
      <c r="A499" s="172" t="s">
        <v>2</v>
      </c>
      <c r="B499" s="173"/>
      <c r="C499" s="5"/>
      <c r="D499" s="68"/>
      <c r="E499" s="68"/>
      <c r="F499" s="68"/>
      <c r="G499" s="179"/>
      <c r="H499" s="190"/>
      <c r="I499" s="181"/>
      <c r="J499" s="181"/>
    </row>
    <row r="500" spans="1:10" s="1" customFormat="1" ht="15.6" customHeight="1" x14ac:dyDescent="0.25">
      <c r="A500" s="172" t="s">
        <v>43</v>
      </c>
      <c r="B500" s="173"/>
      <c r="C500" s="5"/>
      <c r="D500" s="68"/>
      <c r="E500" s="68"/>
      <c r="F500" s="68"/>
      <c r="G500" s="179"/>
      <c r="H500" s="190"/>
      <c r="I500" s="181"/>
      <c r="J500" s="181"/>
    </row>
    <row r="501" spans="1:10" s="1" customFormat="1" ht="14.25" customHeight="1" x14ac:dyDescent="0.25">
      <c r="A501" s="172" t="s">
        <v>42</v>
      </c>
      <c r="B501" s="173"/>
      <c r="C501" s="5"/>
      <c r="D501" s="68"/>
      <c r="E501" s="68"/>
      <c r="F501" s="68"/>
      <c r="G501" s="179"/>
      <c r="H501" s="190"/>
      <c r="I501" s="182"/>
      <c r="J501" s="182"/>
    </row>
    <row r="502" spans="1:10" s="1" customFormat="1" ht="95.25" customHeight="1" x14ac:dyDescent="0.25">
      <c r="A502" s="6" t="s">
        <v>32</v>
      </c>
      <c r="B502" s="4" t="s">
        <v>287</v>
      </c>
      <c r="C502" s="5"/>
      <c r="D502" s="68"/>
      <c r="E502" s="68"/>
      <c r="F502" s="68"/>
      <c r="G502" s="192" t="s">
        <v>5</v>
      </c>
      <c r="H502" s="35" t="s">
        <v>262</v>
      </c>
      <c r="I502" s="180" t="s">
        <v>150</v>
      </c>
      <c r="J502" s="180" t="s">
        <v>151</v>
      </c>
    </row>
    <row r="503" spans="1:10" s="1" customFormat="1" ht="14.25" customHeight="1" x14ac:dyDescent="0.25">
      <c r="A503" s="172" t="s">
        <v>4</v>
      </c>
      <c r="B503" s="173"/>
      <c r="C503" s="5">
        <f>SUM(C504:C507)</f>
        <v>1255</v>
      </c>
      <c r="D503" s="68">
        <f>SUM(D504:D507)</f>
        <v>365</v>
      </c>
      <c r="E503" s="68">
        <f>SUM(E504:E507)</f>
        <v>445</v>
      </c>
      <c r="F503" s="68">
        <f>SUM(F504:F507)</f>
        <v>445</v>
      </c>
      <c r="G503" s="193"/>
      <c r="H503" s="36"/>
      <c r="I503" s="181"/>
      <c r="J503" s="181"/>
    </row>
    <row r="504" spans="1:10" s="1" customFormat="1" ht="14.25" customHeight="1" x14ac:dyDescent="0.25">
      <c r="A504" s="172" t="s">
        <v>7</v>
      </c>
      <c r="B504" s="173"/>
      <c r="C504" s="5"/>
      <c r="D504" s="68"/>
      <c r="E504" s="68"/>
      <c r="F504" s="68"/>
      <c r="G504" s="193"/>
      <c r="H504" s="36"/>
      <c r="I504" s="181"/>
      <c r="J504" s="181"/>
    </row>
    <row r="505" spans="1:10" s="1" customFormat="1" ht="15" customHeight="1" x14ac:dyDescent="0.25">
      <c r="A505" s="172" t="s">
        <v>0</v>
      </c>
      <c r="B505" s="173"/>
      <c r="C505" s="10">
        <f>SUM(D505:F505)</f>
        <v>1255</v>
      </c>
      <c r="D505" s="77">
        <v>365</v>
      </c>
      <c r="E505" s="77">
        <v>445</v>
      </c>
      <c r="F505" s="77">
        <v>445</v>
      </c>
      <c r="G505" s="193"/>
      <c r="H505" s="36"/>
      <c r="I505" s="181"/>
      <c r="J505" s="181"/>
    </row>
    <row r="506" spans="1:10" s="1" customFormat="1" ht="14.25" customHeight="1" x14ac:dyDescent="0.25">
      <c r="A506" s="172" t="s">
        <v>1</v>
      </c>
      <c r="B506" s="173"/>
      <c r="C506" s="5"/>
      <c r="D506" s="68"/>
      <c r="E506" s="68"/>
      <c r="F506" s="68"/>
      <c r="G506" s="193"/>
      <c r="H506" s="36"/>
      <c r="I506" s="181"/>
      <c r="J506" s="181"/>
    </row>
    <row r="507" spans="1:10" s="1" customFormat="1" ht="15" customHeight="1" x14ac:dyDescent="0.25">
      <c r="A507" s="172" t="s">
        <v>2</v>
      </c>
      <c r="B507" s="173"/>
      <c r="C507" s="5"/>
      <c r="D507" s="68"/>
      <c r="E507" s="68"/>
      <c r="F507" s="68"/>
      <c r="G507" s="193"/>
      <c r="H507" s="36"/>
      <c r="I507" s="181"/>
      <c r="J507" s="181"/>
    </row>
    <row r="508" spans="1:10" s="1" customFormat="1" ht="15" customHeight="1" x14ac:dyDescent="0.25">
      <c r="A508" s="172" t="s">
        <v>43</v>
      </c>
      <c r="B508" s="173"/>
      <c r="C508" s="5"/>
      <c r="D508" s="68"/>
      <c r="E508" s="68"/>
      <c r="F508" s="68"/>
      <c r="G508" s="193"/>
      <c r="H508" s="36"/>
      <c r="I508" s="181"/>
      <c r="J508" s="181"/>
    </row>
    <row r="509" spans="1:10" s="1" customFormat="1" ht="15" customHeight="1" x14ac:dyDescent="0.25">
      <c r="A509" s="172" t="s">
        <v>42</v>
      </c>
      <c r="B509" s="173"/>
      <c r="C509" s="5"/>
      <c r="D509" s="68"/>
      <c r="E509" s="68"/>
      <c r="F509" s="68"/>
      <c r="G509" s="193"/>
      <c r="H509" s="36"/>
      <c r="I509" s="182"/>
      <c r="J509" s="182"/>
    </row>
    <row r="510" spans="1:10" s="1" customFormat="1" ht="92.4" customHeight="1" x14ac:dyDescent="0.25">
      <c r="A510" s="6" t="s">
        <v>32</v>
      </c>
      <c r="B510" s="4" t="s">
        <v>287</v>
      </c>
      <c r="C510" s="5"/>
      <c r="D510" s="68"/>
      <c r="E510" s="68"/>
      <c r="F510" s="68"/>
      <c r="G510" s="179" t="s">
        <v>191</v>
      </c>
      <c r="H510" s="35" t="s">
        <v>262</v>
      </c>
      <c r="I510" s="180" t="s">
        <v>150</v>
      </c>
      <c r="J510" s="180" t="s">
        <v>151</v>
      </c>
    </row>
    <row r="511" spans="1:10" s="1" customFormat="1" ht="13.5" customHeight="1" x14ac:dyDescent="0.25">
      <c r="A511" s="172" t="s">
        <v>4</v>
      </c>
      <c r="B511" s="173"/>
      <c r="C511" s="5">
        <f>SUM(C512:C517)</f>
        <v>450</v>
      </c>
      <c r="D511" s="68">
        <f>SUM(D512:D517)</f>
        <v>150</v>
      </c>
      <c r="E511" s="68">
        <f>SUM(E512:E517)</f>
        <v>150</v>
      </c>
      <c r="F511" s="68">
        <f>SUM(F512:F517)</f>
        <v>150</v>
      </c>
      <c r="G511" s="179"/>
      <c r="H511" s="36"/>
      <c r="I511" s="181"/>
      <c r="J511" s="181"/>
    </row>
    <row r="512" spans="1:10" s="1" customFormat="1" ht="13.5" customHeight="1" x14ac:dyDescent="0.25">
      <c r="A512" s="172" t="s">
        <v>7</v>
      </c>
      <c r="B512" s="173"/>
      <c r="C512" s="5"/>
      <c r="D512" s="68"/>
      <c r="E512" s="68"/>
      <c r="F512" s="68"/>
      <c r="G512" s="179"/>
      <c r="H512" s="36"/>
      <c r="I512" s="181"/>
      <c r="J512" s="181"/>
    </row>
    <row r="513" spans="1:10" s="1" customFormat="1" ht="13.5" customHeight="1" x14ac:dyDescent="0.25">
      <c r="A513" s="172" t="s">
        <v>0</v>
      </c>
      <c r="B513" s="173"/>
      <c r="C513" s="14">
        <f>SUM(D513:F513)</f>
        <v>450</v>
      </c>
      <c r="D513" s="76">
        <v>150</v>
      </c>
      <c r="E513" s="76">
        <v>150</v>
      </c>
      <c r="F513" s="76">
        <v>150</v>
      </c>
      <c r="G513" s="179"/>
      <c r="H513" s="36"/>
      <c r="I513" s="181"/>
      <c r="J513" s="181"/>
    </row>
    <row r="514" spans="1:10" s="1" customFormat="1" ht="13.5" customHeight="1" x14ac:dyDescent="0.25">
      <c r="A514" s="172" t="s">
        <v>1</v>
      </c>
      <c r="B514" s="173"/>
      <c r="C514" s="5"/>
      <c r="D514" s="68"/>
      <c r="E514" s="68"/>
      <c r="F514" s="68"/>
      <c r="G514" s="179"/>
      <c r="H514" s="36"/>
      <c r="I514" s="181"/>
      <c r="J514" s="181"/>
    </row>
    <row r="515" spans="1:10" s="1" customFormat="1" ht="13.5" customHeight="1" x14ac:dyDescent="0.25">
      <c r="A515" s="172" t="s">
        <v>2</v>
      </c>
      <c r="B515" s="173"/>
      <c r="C515" s="5"/>
      <c r="D515" s="68"/>
      <c r="E515" s="68"/>
      <c r="F515" s="68"/>
      <c r="G515" s="179"/>
      <c r="H515" s="36"/>
      <c r="I515" s="181"/>
      <c r="J515" s="181"/>
    </row>
    <row r="516" spans="1:10" s="1" customFormat="1" ht="13.5" customHeight="1" x14ac:dyDescent="0.25">
      <c r="A516" s="172" t="s">
        <v>43</v>
      </c>
      <c r="B516" s="173"/>
      <c r="C516" s="5"/>
      <c r="D516" s="68"/>
      <c r="E516" s="68"/>
      <c r="F516" s="68"/>
      <c r="G516" s="179"/>
      <c r="H516" s="36"/>
      <c r="I516" s="181"/>
      <c r="J516" s="181"/>
    </row>
    <row r="517" spans="1:10" s="1" customFormat="1" ht="13.5" customHeight="1" x14ac:dyDescent="0.25">
      <c r="A517" s="172" t="s">
        <v>42</v>
      </c>
      <c r="B517" s="173"/>
      <c r="C517" s="5"/>
      <c r="D517" s="68"/>
      <c r="E517" s="68"/>
      <c r="F517" s="68"/>
      <c r="G517" s="179"/>
      <c r="H517" s="36"/>
      <c r="I517" s="182"/>
      <c r="J517" s="182"/>
    </row>
    <row r="518" spans="1:10" s="1" customFormat="1" ht="64.5" customHeight="1" x14ac:dyDescent="0.25">
      <c r="A518" s="6" t="s">
        <v>33</v>
      </c>
      <c r="B518" s="4" t="s">
        <v>207</v>
      </c>
      <c r="C518" s="5"/>
      <c r="D518" s="68"/>
      <c r="E518" s="75"/>
      <c r="F518" s="75"/>
      <c r="G518" s="192" t="s">
        <v>5</v>
      </c>
      <c r="H518" s="183" t="s">
        <v>36</v>
      </c>
      <c r="I518" s="180" t="s">
        <v>150</v>
      </c>
      <c r="J518" s="180" t="s">
        <v>151</v>
      </c>
    </row>
    <row r="519" spans="1:10" s="1" customFormat="1" ht="14.25" customHeight="1" x14ac:dyDescent="0.25">
      <c r="A519" s="172" t="s">
        <v>4</v>
      </c>
      <c r="B519" s="173"/>
      <c r="C519" s="5">
        <f>SUM(C520:C525)</f>
        <v>1365</v>
      </c>
      <c r="D519" s="68">
        <f>SUM(D520:D525)</f>
        <v>455</v>
      </c>
      <c r="E519" s="68">
        <f>SUM(E520:E525)</f>
        <v>455</v>
      </c>
      <c r="F519" s="68">
        <f>SUM(F520:F525)</f>
        <v>455</v>
      </c>
      <c r="G519" s="193"/>
      <c r="H519" s="184"/>
      <c r="I519" s="181"/>
      <c r="J519" s="181"/>
    </row>
    <row r="520" spans="1:10" s="1" customFormat="1" ht="13.5" customHeight="1" x14ac:dyDescent="0.25">
      <c r="A520" s="172" t="s">
        <v>7</v>
      </c>
      <c r="B520" s="173"/>
      <c r="C520" s="5"/>
      <c r="D520" s="68"/>
      <c r="E520" s="68"/>
      <c r="F520" s="68"/>
      <c r="G520" s="193"/>
      <c r="H520" s="184"/>
      <c r="I520" s="181"/>
      <c r="J520" s="181"/>
    </row>
    <row r="521" spans="1:10" s="1" customFormat="1" ht="14.25" customHeight="1" x14ac:dyDescent="0.25">
      <c r="A521" s="172" t="s">
        <v>0</v>
      </c>
      <c r="B521" s="173"/>
      <c r="C521" s="10">
        <f>SUM(D521:F521)</f>
        <v>1365</v>
      </c>
      <c r="D521" s="77">
        <v>455</v>
      </c>
      <c r="E521" s="77">
        <v>455</v>
      </c>
      <c r="F521" s="77">
        <v>455</v>
      </c>
      <c r="G521" s="193"/>
      <c r="H521" s="184"/>
      <c r="I521" s="181"/>
      <c r="J521" s="181"/>
    </row>
    <row r="522" spans="1:10" s="1" customFormat="1" ht="12.75" customHeight="1" x14ac:dyDescent="0.25">
      <c r="A522" s="172" t="s">
        <v>1</v>
      </c>
      <c r="B522" s="173"/>
      <c r="C522" s="5"/>
      <c r="D522" s="68"/>
      <c r="E522" s="68"/>
      <c r="F522" s="68"/>
      <c r="G522" s="193"/>
      <c r="H522" s="184"/>
      <c r="I522" s="181"/>
      <c r="J522" s="181"/>
    </row>
    <row r="523" spans="1:10" s="1" customFormat="1" ht="13.2" customHeight="1" x14ac:dyDescent="0.25">
      <c r="A523" s="172" t="s">
        <v>2</v>
      </c>
      <c r="B523" s="173"/>
      <c r="C523" s="5"/>
      <c r="D523" s="68"/>
      <c r="E523" s="68"/>
      <c r="F523" s="68"/>
      <c r="G523" s="193"/>
      <c r="H523" s="184"/>
      <c r="I523" s="181"/>
      <c r="J523" s="181"/>
    </row>
    <row r="524" spans="1:10" s="1" customFormat="1" ht="13.2" customHeight="1" x14ac:dyDescent="0.25">
      <c r="A524" s="172" t="s">
        <v>43</v>
      </c>
      <c r="B524" s="173"/>
      <c r="C524" s="5"/>
      <c r="D524" s="68"/>
      <c r="E524" s="68"/>
      <c r="F524" s="68"/>
      <c r="G524" s="193"/>
      <c r="H524" s="184"/>
      <c r="I524" s="181"/>
      <c r="J524" s="181"/>
    </row>
    <row r="525" spans="1:10" s="1" customFormat="1" ht="15" customHeight="1" x14ac:dyDescent="0.25">
      <c r="A525" s="172" t="s">
        <v>42</v>
      </c>
      <c r="B525" s="173"/>
      <c r="C525" s="5"/>
      <c r="D525" s="68"/>
      <c r="E525" s="68"/>
      <c r="F525" s="68"/>
      <c r="G525" s="193"/>
      <c r="H525" s="185"/>
      <c r="I525" s="182"/>
      <c r="J525" s="182"/>
    </row>
    <row r="526" spans="1:10" s="1" customFormat="1" ht="65.25" customHeight="1" x14ac:dyDescent="0.25">
      <c r="A526" s="6" t="s">
        <v>33</v>
      </c>
      <c r="B526" s="4" t="s">
        <v>207</v>
      </c>
      <c r="C526" s="5"/>
      <c r="D526" s="68"/>
      <c r="E526" s="68"/>
      <c r="F526" s="68"/>
      <c r="G526" s="179" t="s">
        <v>191</v>
      </c>
      <c r="H526" s="189" t="s">
        <v>262</v>
      </c>
      <c r="I526" s="180" t="s">
        <v>150</v>
      </c>
      <c r="J526" s="180" t="s">
        <v>151</v>
      </c>
    </row>
    <row r="527" spans="1:10" s="1" customFormat="1" ht="13.5" customHeight="1" x14ac:dyDescent="0.25">
      <c r="A527" s="172" t="s">
        <v>4</v>
      </c>
      <c r="B527" s="173"/>
      <c r="C527" s="5">
        <f>SUM(C528:C533)</f>
        <v>600</v>
      </c>
      <c r="D527" s="68">
        <f>SUM(D528:D533)</f>
        <v>200</v>
      </c>
      <c r="E527" s="68">
        <f>SUM(E528:E533)</f>
        <v>200</v>
      </c>
      <c r="F527" s="68">
        <f>SUM(F528:F533)</f>
        <v>200</v>
      </c>
      <c r="G527" s="179"/>
      <c r="H527" s="190"/>
      <c r="I527" s="181"/>
      <c r="J527" s="181"/>
    </row>
    <row r="528" spans="1:10" s="1" customFormat="1" ht="13.5" customHeight="1" x14ac:dyDescent="0.25">
      <c r="A528" s="172" t="s">
        <v>7</v>
      </c>
      <c r="B528" s="173"/>
      <c r="C528" s="5"/>
      <c r="D528" s="68"/>
      <c r="E528" s="68"/>
      <c r="F528" s="68"/>
      <c r="G528" s="179"/>
      <c r="H528" s="190"/>
      <c r="I528" s="181"/>
      <c r="J528" s="181"/>
    </row>
    <row r="529" spans="1:14" ht="13.5" customHeight="1" x14ac:dyDescent="0.25">
      <c r="A529" s="172" t="s">
        <v>0</v>
      </c>
      <c r="B529" s="173"/>
      <c r="C529" s="14">
        <f>SUM(D529:F529)</f>
        <v>600</v>
      </c>
      <c r="D529" s="76">
        <v>200</v>
      </c>
      <c r="E529" s="76">
        <v>200</v>
      </c>
      <c r="F529" s="76">
        <v>200</v>
      </c>
      <c r="G529" s="179"/>
      <c r="H529" s="190"/>
      <c r="I529" s="181"/>
      <c r="J529" s="181"/>
    </row>
    <row r="530" spans="1:14" ht="13.5" customHeight="1" x14ac:dyDescent="0.25">
      <c r="A530" s="172" t="s">
        <v>1</v>
      </c>
      <c r="B530" s="173"/>
      <c r="C530" s="5"/>
      <c r="D530" s="68"/>
      <c r="E530" s="68"/>
      <c r="F530" s="68"/>
      <c r="G530" s="179"/>
      <c r="H530" s="190"/>
      <c r="I530" s="181"/>
      <c r="J530" s="181"/>
    </row>
    <row r="531" spans="1:14" ht="13.5" customHeight="1" x14ac:dyDescent="0.25">
      <c r="A531" s="172" t="s">
        <v>2</v>
      </c>
      <c r="B531" s="173"/>
      <c r="C531" s="5"/>
      <c r="D531" s="68"/>
      <c r="E531" s="68"/>
      <c r="F531" s="68"/>
      <c r="G531" s="179"/>
      <c r="H531" s="190"/>
      <c r="I531" s="181"/>
      <c r="J531" s="181"/>
    </row>
    <row r="532" spans="1:14" ht="13.5" customHeight="1" x14ac:dyDescent="0.25">
      <c r="A532" s="172" t="s">
        <v>43</v>
      </c>
      <c r="B532" s="173"/>
      <c r="C532" s="5"/>
      <c r="D532" s="68"/>
      <c r="E532" s="68"/>
      <c r="F532" s="68"/>
      <c r="G532" s="179"/>
      <c r="H532" s="190"/>
      <c r="I532" s="181"/>
      <c r="J532" s="181"/>
    </row>
    <row r="533" spans="1:14" ht="13.5" customHeight="1" x14ac:dyDescent="0.25">
      <c r="A533" s="172" t="s">
        <v>42</v>
      </c>
      <c r="B533" s="173"/>
      <c r="C533" s="5"/>
      <c r="D533" s="68"/>
      <c r="E533" s="68"/>
      <c r="F533" s="68"/>
      <c r="G533" s="179"/>
      <c r="H533" s="191"/>
      <c r="I533" s="182"/>
      <c r="J533" s="182"/>
    </row>
    <row r="534" spans="1:14" s="15" customFormat="1" ht="109.8" customHeight="1" x14ac:dyDescent="0.25">
      <c r="A534" s="6" t="s">
        <v>131</v>
      </c>
      <c r="B534" s="4" t="s">
        <v>193</v>
      </c>
      <c r="C534" s="5"/>
      <c r="D534" s="68"/>
      <c r="E534" s="68"/>
      <c r="F534" s="68"/>
      <c r="G534" s="176" t="s">
        <v>12</v>
      </c>
      <c r="H534" s="314" t="s">
        <v>73</v>
      </c>
      <c r="I534" s="180" t="s">
        <v>150</v>
      </c>
      <c r="J534" s="180" t="s">
        <v>151</v>
      </c>
      <c r="K534" s="143"/>
      <c r="L534" s="134"/>
      <c r="M534" s="144"/>
      <c r="N534" s="144"/>
    </row>
    <row r="535" spans="1:14" s="15" customFormat="1" ht="13.5" customHeight="1" x14ac:dyDescent="0.25">
      <c r="A535" s="175" t="s">
        <v>4</v>
      </c>
      <c r="B535" s="175"/>
      <c r="C535" s="5">
        <f>SUM(C536:C541)</f>
        <v>2330.9299999999998</v>
      </c>
      <c r="D535" s="68">
        <f>SUM(D536:D541)</f>
        <v>870.93</v>
      </c>
      <c r="E535" s="68">
        <f>SUM(E536:E541)</f>
        <v>770</v>
      </c>
      <c r="F535" s="68">
        <f>SUM(F536:F541)</f>
        <v>690</v>
      </c>
      <c r="G535" s="177"/>
      <c r="H535" s="314"/>
      <c r="I535" s="181"/>
      <c r="J535" s="181"/>
      <c r="K535" s="143"/>
      <c r="L535" s="134"/>
      <c r="M535" s="144"/>
      <c r="N535" s="144"/>
    </row>
    <row r="536" spans="1:14" s="15" customFormat="1" ht="13.5" customHeight="1" x14ac:dyDescent="0.25">
      <c r="A536" s="175" t="s">
        <v>7</v>
      </c>
      <c r="B536" s="175"/>
      <c r="C536" s="5"/>
      <c r="D536" s="68"/>
      <c r="E536" s="68"/>
      <c r="F536" s="68"/>
      <c r="G536" s="177"/>
      <c r="H536" s="314"/>
      <c r="I536" s="181"/>
      <c r="J536" s="181"/>
      <c r="K536" s="143"/>
      <c r="L536" s="134"/>
      <c r="M536" s="144"/>
      <c r="N536" s="144"/>
    </row>
    <row r="537" spans="1:14" s="15" customFormat="1" ht="13.5" customHeight="1" x14ac:dyDescent="0.25">
      <c r="A537" s="175" t="s">
        <v>0</v>
      </c>
      <c r="B537" s="175"/>
      <c r="C537" s="10">
        <f>SUM(D535:F535)</f>
        <v>2330.9299999999998</v>
      </c>
      <c r="D537" s="166">
        <v>870.93</v>
      </c>
      <c r="E537" s="77">
        <v>770</v>
      </c>
      <c r="F537" s="77">
        <v>690</v>
      </c>
      <c r="G537" s="177"/>
      <c r="H537" s="314"/>
      <c r="I537" s="181"/>
      <c r="J537" s="181"/>
      <c r="K537" s="143"/>
      <c r="L537" s="134"/>
      <c r="M537" s="144"/>
      <c r="N537" s="144"/>
    </row>
    <row r="538" spans="1:14" s="15" customFormat="1" ht="13.5" customHeight="1" x14ac:dyDescent="0.25">
      <c r="A538" s="175" t="s">
        <v>1</v>
      </c>
      <c r="B538" s="175"/>
      <c r="C538" s="5"/>
      <c r="D538" s="68"/>
      <c r="E538" s="68"/>
      <c r="F538" s="68"/>
      <c r="G538" s="177"/>
      <c r="H538" s="314"/>
      <c r="I538" s="181"/>
      <c r="J538" s="181"/>
      <c r="K538" s="143"/>
      <c r="L538" s="134"/>
      <c r="M538" s="144"/>
      <c r="N538" s="144"/>
    </row>
    <row r="539" spans="1:14" s="15" customFormat="1" ht="13.5" customHeight="1" x14ac:dyDescent="0.25">
      <c r="A539" s="175" t="s">
        <v>2</v>
      </c>
      <c r="B539" s="175"/>
      <c r="C539" s="5"/>
      <c r="D539" s="68"/>
      <c r="E539" s="68"/>
      <c r="F539" s="68"/>
      <c r="G539" s="177"/>
      <c r="H539" s="314"/>
      <c r="I539" s="181"/>
      <c r="J539" s="181"/>
      <c r="K539" s="143"/>
      <c r="L539" s="134"/>
      <c r="M539" s="144"/>
      <c r="N539" s="144"/>
    </row>
    <row r="540" spans="1:14" s="31" customFormat="1" ht="13.5" customHeight="1" x14ac:dyDescent="0.25">
      <c r="A540" s="175" t="s">
        <v>43</v>
      </c>
      <c r="B540" s="199"/>
      <c r="C540" s="5"/>
      <c r="D540" s="68"/>
      <c r="E540" s="68"/>
      <c r="F540" s="68"/>
      <c r="G540" s="177"/>
      <c r="H540" s="314"/>
      <c r="I540" s="181"/>
      <c r="J540" s="181"/>
      <c r="K540" s="145"/>
      <c r="L540" s="146"/>
      <c r="M540" s="147"/>
      <c r="N540" s="147"/>
    </row>
    <row r="541" spans="1:14" s="15" customFormat="1" ht="13.5" customHeight="1" x14ac:dyDescent="0.25">
      <c r="A541" s="175" t="s">
        <v>42</v>
      </c>
      <c r="B541" s="175"/>
      <c r="C541" s="5"/>
      <c r="D541" s="68"/>
      <c r="E541" s="68"/>
      <c r="F541" s="68"/>
      <c r="G541" s="178"/>
      <c r="H541" s="314"/>
      <c r="I541" s="182"/>
      <c r="J541" s="182"/>
      <c r="K541" s="143"/>
      <c r="L541" s="134"/>
      <c r="M541" s="144"/>
      <c r="N541" s="144"/>
    </row>
    <row r="542" spans="1:14" ht="73.5" customHeight="1" x14ac:dyDescent="0.25">
      <c r="A542" s="6" t="s">
        <v>132</v>
      </c>
      <c r="B542" s="4" t="s">
        <v>172</v>
      </c>
      <c r="C542" s="5"/>
      <c r="D542" s="68"/>
      <c r="E542" s="68"/>
      <c r="F542" s="68"/>
      <c r="G542" s="176" t="s">
        <v>5</v>
      </c>
      <c r="H542" s="189" t="s">
        <v>223</v>
      </c>
      <c r="I542" s="180" t="s">
        <v>150</v>
      </c>
      <c r="J542" s="180" t="s">
        <v>151</v>
      </c>
    </row>
    <row r="543" spans="1:14" ht="12.75" customHeight="1" x14ac:dyDescent="0.25">
      <c r="A543" s="172" t="s">
        <v>4</v>
      </c>
      <c r="B543" s="173"/>
      <c r="C543" s="5">
        <f>SUM(C544:C549)</f>
        <v>465</v>
      </c>
      <c r="D543" s="68">
        <f>SUM(D544:D549)</f>
        <v>155</v>
      </c>
      <c r="E543" s="68">
        <f>SUM(E544:E549)</f>
        <v>155</v>
      </c>
      <c r="F543" s="68">
        <f>SUM(F544:F549)</f>
        <v>155</v>
      </c>
      <c r="G543" s="177"/>
      <c r="H543" s="190"/>
      <c r="I543" s="181"/>
      <c r="J543" s="181"/>
    </row>
    <row r="544" spans="1:14" ht="15.75" customHeight="1" x14ac:dyDescent="0.25">
      <c r="A544" s="172" t="s">
        <v>7</v>
      </c>
      <c r="B544" s="173"/>
      <c r="C544" s="5"/>
      <c r="D544" s="68"/>
      <c r="E544" s="68"/>
      <c r="F544" s="68"/>
      <c r="G544" s="177"/>
      <c r="H544" s="190"/>
      <c r="I544" s="181"/>
      <c r="J544" s="181"/>
    </row>
    <row r="545" spans="1:14" ht="13.5" customHeight="1" x14ac:dyDescent="0.25">
      <c r="A545" s="172" t="s">
        <v>0</v>
      </c>
      <c r="B545" s="173"/>
      <c r="C545" s="10">
        <f>SUM(D545:F545)</f>
        <v>465</v>
      </c>
      <c r="D545" s="77">
        <v>155</v>
      </c>
      <c r="E545" s="77">
        <v>155</v>
      </c>
      <c r="F545" s="77">
        <v>155</v>
      </c>
      <c r="G545" s="177"/>
      <c r="H545" s="190"/>
      <c r="I545" s="181"/>
      <c r="J545" s="181"/>
    </row>
    <row r="546" spans="1:14" ht="14.25" customHeight="1" x14ac:dyDescent="0.25">
      <c r="A546" s="172" t="s">
        <v>1</v>
      </c>
      <c r="B546" s="173"/>
      <c r="C546" s="5"/>
      <c r="D546" s="68"/>
      <c r="E546" s="68"/>
      <c r="F546" s="68"/>
      <c r="G546" s="177"/>
      <c r="H546" s="190"/>
      <c r="I546" s="181"/>
      <c r="J546" s="181"/>
    </row>
    <row r="547" spans="1:14" ht="15" customHeight="1" x14ac:dyDescent="0.25">
      <c r="A547" s="172" t="s">
        <v>2</v>
      </c>
      <c r="B547" s="173"/>
      <c r="C547" s="5"/>
      <c r="D547" s="68"/>
      <c r="E547" s="68"/>
      <c r="F547" s="68"/>
      <c r="G547" s="177"/>
      <c r="H547" s="190"/>
      <c r="I547" s="181"/>
      <c r="J547" s="181"/>
    </row>
    <row r="548" spans="1:14" ht="15" customHeight="1" x14ac:dyDescent="0.25">
      <c r="A548" s="172" t="s">
        <v>47</v>
      </c>
      <c r="B548" s="173"/>
      <c r="C548" s="5"/>
      <c r="D548" s="68"/>
      <c r="E548" s="68"/>
      <c r="F548" s="68"/>
      <c r="G548" s="177"/>
      <c r="H548" s="190"/>
      <c r="I548" s="181"/>
      <c r="J548" s="181"/>
    </row>
    <row r="549" spans="1:14" ht="12.75" customHeight="1" x14ac:dyDescent="0.25">
      <c r="A549" s="172" t="s">
        <v>42</v>
      </c>
      <c r="B549" s="173"/>
      <c r="C549" s="5"/>
      <c r="D549" s="68"/>
      <c r="E549" s="68"/>
      <c r="F549" s="68"/>
      <c r="G549" s="178"/>
      <c r="H549" s="191"/>
      <c r="I549" s="182"/>
      <c r="J549" s="182"/>
    </row>
    <row r="550" spans="1:14" s="15" customFormat="1" ht="51.6" customHeight="1" x14ac:dyDescent="0.25">
      <c r="A550" s="6" t="s">
        <v>133</v>
      </c>
      <c r="B550" s="4" t="s">
        <v>208</v>
      </c>
      <c r="C550" s="5"/>
      <c r="D550" s="68"/>
      <c r="E550" s="68"/>
      <c r="F550" s="68"/>
      <c r="G550" s="176" t="s">
        <v>12</v>
      </c>
      <c r="H550" s="183" t="s">
        <v>15</v>
      </c>
      <c r="I550" s="180" t="s">
        <v>150</v>
      </c>
      <c r="J550" s="180" t="s">
        <v>151</v>
      </c>
      <c r="K550" s="143"/>
      <c r="L550" s="134"/>
      <c r="M550" s="144"/>
      <c r="N550" s="144"/>
    </row>
    <row r="551" spans="1:14" s="15" customFormat="1" ht="14.25" customHeight="1" x14ac:dyDescent="0.25">
      <c r="A551" s="175" t="s">
        <v>4</v>
      </c>
      <c r="B551" s="175"/>
      <c r="C551" s="5">
        <f>SUM(C552:C557)</f>
        <v>600</v>
      </c>
      <c r="D551" s="68">
        <f>SUM(D552:D557)</f>
        <v>200</v>
      </c>
      <c r="E551" s="68">
        <f>SUM(E552:E557)</f>
        <v>200</v>
      </c>
      <c r="F551" s="68">
        <f>SUM(F552:F557)</f>
        <v>200</v>
      </c>
      <c r="G551" s="177"/>
      <c r="H551" s="184"/>
      <c r="I551" s="181"/>
      <c r="J551" s="181"/>
      <c r="K551" s="143"/>
      <c r="L551" s="134"/>
      <c r="M551" s="144"/>
      <c r="N551" s="144"/>
    </row>
    <row r="552" spans="1:14" s="15" customFormat="1" ht="11.4" customHeight="1" x14ac:dyDescent="0.25">
      <c r="A552" s="175" t="s">
        <v>7</v>
      </c>
      <c r="B552" s="175"/>
      <c r="C552" s="5"/>
      <c r="D552" s="68"/>
      <c r="E552" s="68"/>
      <c r="F552" s="68"/>
      <c r="G552" s="177"/>
      <c r="H552" s="184"/>
      <c r="I552" s="181"/>
      <c r="J552" s="181"/>
      <c r="K552" s="143"/>
      <c r="L552" s="134"/>
      <c r="M552" s="144"/>
      <c r="N552" s="144"/>
    </row>
    <row r="553" spans="1:14" s="15" customFormat="1" ht="13.2" customHeight="1" x14ac:dyDescent="0.25">
      <c r="A553" s="175" t="s">
        <v>0</v>
      </c>
      <c r="B553" s="175"/>
      <c r="C553" s="10">
        <f>SUM(D553:F553)</f>
        <v>600</v>
      </c>
      <c r="D553" s="77">
        <v>200</v>
      </c>
      <c r="E553" s="77">
        <v>200</v>
      </c>
      <c r="F553" s="77">
        <v>200</v>
      </c>
      <c r="G553" s="177"/>
      <c r="H553" s="184"/>
      <c r="I553" s="181"/>
      <c r="J553" s="181"/>
      <c r="K553" s="143"/>
      <c r="L553" s="134"/>
      <c r="M553" s="144"/>
      <c r="N553" s="144"/>
    </row>
    <row r="554" spans="1:14" s="15" customFormat="1" ht="13.2" customHeight="1" x14ac:dyDescent="0.25">
      <c r="A554" s="175" t="s">
        <v>1</v>
      </c>
      <c r="B554" s="175"/>
      <c r="C554" s="5"/>
      <c r="D554" s="68"/>
      <c r="E554" s="68"/>
      <c r="F554" s="68"/>
      <c r="G554" s="177"/>
      <c r="H554" s="184"/>
      <c r="I554" s="181"/>
      <c r="J554" s="181"/>
      <c r="K554" s="143"/>
      <c r="L554" s="134"/>
      <c r="M554" s="144"/>
      <c r="N554" s="144"/>
    </row>
    <row r="555" spans="1:14" s="15" customFormat="1" ht="13.2" customHeight="1" x14ac:dyDescent="0.25">
      <c r="A555" s="175" t="s">
        <v>2</v>
      </c>
      <c r="B555" s="175"/>
      <c r="C555" s="5"/>
      <c r="D555" s="68"/>
      <c r="E555" s="68"/>
      <c r="F555" s="68"/>
      <c r="G555" s="177"/>
      <c r="H555" s="184"/>
      <c r="I555" s="181"/>
      <c r="J555" s="181"/>
      <c r="K555" s="143"/>
      <c r="L555" s="134"/>
      <c r="M555" s="144"/>
      <c r="N555" s="144"/>
    </row>
    <row r="556" spans="1:14" s="31" customFormat="1" ht="13.2" customHeight="1" x14ac:dyDescent="0.25">
      <c r="A556" s="175" t="s">
        <v>43</v>
      </c>
      <c r="B556" s="199"/>
      <c r="C556" s="5"/>
      <c r="D556" s="68"/>
      <c r="E556" s="68"/>
      <c r="F556" s="68"/>
      <c r="G556" s="177"/>
      <c r="H556" s="184"/>
      <c r="I556" s="181"/>
      <c r="J556" s="181"/>
      <c r="K556" s="145"/>
      <c r="L556" s="146"/>
      <c r="M556" s="147"/>
      <c r="N556" s="147"/>
    </row>
    <row r="557" spans="1:14" s="15" customFormat="1" ht="13.2" customHeight="1" x14ac:dyDescent="0.25">
      <c r="A557" s="175" t="s">
        <v>42</v>
      </c>
      <c r="B557" s="175"/>
      <c r="C557" s="5"/>
      <c r="D557" s="68"/>
      <c r="E557" s="68"/>
      <c r="F557" s="68"/>
      <c r="G557" s="178"/>
      <c r="H557" s="185"/>
      <c r="I557" s="182"/>
      <c r="J557" s="182"/>
      <c r="K557" s="143"/>
      <c r="L557" s="134"/>
      <c r="M557" s="144"/>
      <c r="N557" s="144"/>
    </row>
    <row r="558" spans="1:14" ht="90" customHeight="1" x14ac:dyDescent="0.25">
      <c r="A558" s="6" t="s">
        <v>134</v>
      </c>
      <c r="B558" s="4" t="s">
        <v>284</v>
      </c>
      <c r="C558" s="5"/>
      <c r="D558" s="68"/>
      <c r="E558" s="68"/>
      <c r="F558" s="68"/>
      <c r="G558" s="179" t="s">
        <v>191</v>
      </c>
      <c r="H558" s="183" t="s">
        <v>37</v>
      </c>
      <c r="I558" s="180" t="s">
        <v>150</v>
      </c>
      <c r="J558" s="180" t="s">
        <v>151</v>
      </c>
    </row>
    <row r="559" spans="1:14" ht="12.75" customHeight="1" x14ac:dyDescent="0.25">
      <c r="A559" s="172" t="s">
        <v>4</v>
      </c>
      <c r="B559" s="173"/>
      <c r="C559" s="5">
        <f>SUM(C560:C565)</f>
        <v>880</v>
      </c>
      <c r="D559" s="68">
        <f>SUM(D560:D565)</f>
        <v>280</v>
      </c>
      <c r="E559" s="68">
        <f>SUM(E560:E565)</f>
        <v>300</v>
      </c>
      <c r="F559" s="68">
        <f>SUM(F560:F565)</f>
        <v>300</v>
      </c>
      <c r="G559" s="179"/>
      <c r="H559" s="184"/>
      <c r="I559" s="181"/>
      <c r="J559" s="181"/>
    </row>
    <row r="560" spans="1:14" ht="12.75" customHeight="1" x14ac:dyDescent="0.25">
      <c r="A560" s="172" t="s">
        <v>7</v>
      </c>
      <c r="B560" s="173"/>
      <c r="C560" s="5"/>
      <c r="D560" s="68"/>
      <c r="E560" s="68"/>
      <c r="F560" s="68"/>
      <c r="G560" s="179"/>
      <c r="H560" s="184"/>
      <c r="I560" s="181"/>
      <c r="J560" s="181"/>
    </row>
    <row r="561" spans="1:14" ht="12.75" customHeight="1" x14ac:dyDescent="0.25">
      <c r="A561" s="172" t="s">
        <v>0</v>
      </c>
      <c r="B561" s="173"/>
      <c r="C561" s="14">
        <f>SUM(D561:F561)</f>
        <v>880</v>
      </c>
      <c r="D561" s="76">
        <v>280</v>
      </c>
      <c r="E561" s="76">
        <v>300</v>
      </c>
      <c r="F561" s="76">
        <v>300</v>
      </c>
      <c r="G561" s="179"/>
      <c r="H561" s="184"/>
      <c r="I561" s="181"/>
      <c r="J561" s="181"/>
    </row>
    <row r="562" spans="1:14" ht="12.75" customHeight="1" x14ac:dyDescent="0.25">
      <c r="A562" s="172" t="s">
        <v>1</v>
      </c>
      <c r="B562" s="173"/>
      <c r="C562" s="5"/>
      <c r="D562" s="68"/>
      <c r="E562" s="68"/>
      <c r="F562" s="68"/>
      <c r="G562" s="179"/>
      <c r="H562" s="184"/>
      <c r="I562" s="181"/>
      <c r="J562" s="181"/>
    </row>
    <row r="563" spans="1:14" ht="12.75" customHeight="1" x14ac:dyDescent="0.25">
      <c r="A563" s="172" t="s">
        <v>2</v>
      </c>
      <c r="B563" s="173"/>
      <c r="C563" s="5"/>
      <c r="D563" s="68"/>
      <c r="E563" s="68"/>
      <c r="F563" s="68"/>
      <c r="G563" s="179"/>
      <c r="H563" s="184"/>
      <c r="I563" s="181"/>
      <c r="J563" s="181"/>
    </row>
    <row r="564" spans="1:14" ht="12.75" customHeight="1" x14ac:dyDescent="0.25">
      <c r="A564" s="172" t="s">
        <v>43</v>
      </c>
      <c r="B564" s="173"/>
      <c r="C564" s="5"/>
      <c r="D564" s="68"/>
      <c r="E564" s="68"/>
      <c r="F564" s="68"/>
      <c r="G564" s="179"/>
      <c r="H564" s="184"/>
      <c r="I564" s="181"/>
      <c r="J564" s="181"/>
    </row>
    <row r="565" spans="1:14" ht="12.75" customHeight="1" x14ac:dyDescent="0.25">
      <c r="A565" s="172" t="s">
        <v>42</v>
      </c>
      <c r="B565" s="173"/>
      <c r="C565" s="5"/>
      <c r="D565" s="68"/>
      <c r="E565" s="68"/>
      <c r="F565" s="68"/>
      <c r="G565" s="179"/>
      <c r="H565" s="185"/>
      <c r="I565" s="182"/>
      <c r="J565" s="182"/>
    </row>
    <row r="566" spans="1:14" s="15" customFormat="1" ht="91.2" customHeight="1" x14ac:dyDescent="0.25">
      <c r="A566" s="6" t="s">
        <v>134</v>
      </c>
      <c r="B566" s="4" t="s">
        <v>285</v>
      </c>
      <c r="C566" s="5"/>
      <c r="D566" s="68"/>
      <c r="E566" s="68"/>
      <c r="F566" s="68"/>
      <c r="G566" s="176" t="s">
        <v>12</v>
      </c>
      <c r="H566" s="183" t="s">
        <v>37</v>
      </c>
      <c r="I566" s="180" t="s">
        <v>150</v>
      </c>
      <c r="J566" s="180" t="s">
        <v>151</v>
      </c>
      <c r="K566" s="143"/>
      <c r="L566" s="134"/>
      <c r="M566" s="144"/>
      <c r="N566" s="144"/>
    </row>
    <row r="567" spans="1:14" s="15" customFormat="1" ht="14.25" customHeight="1" x14ac:dyDescent="0.25">
      <c r="A567" s="175" t="s">
        <v>4</v>
      </c>
      <c r="B567" s="175"/>
      <c r="C567" s="5">
        <f>SUM(C568:C573)</f>
        <v>700</v>
      </c>
      <c r="D567" s="68">
        <f>SUM(D568:D573)</f>
        <v>100</v>
      </c>
      <c r="E567" s="68">
        <f>SUM(E568:E573)</f>
        <v>300</v>
      </c>
      <c r="F567" s="68">
        <f>SUM(F568:F573)</f>
        <v>300</v>
      </c>
      <c r="G567" s="177"/>
      <c r="H567" s="184"/>
      <c r="I567" s="181"/>
      <c r="J567" s="181"/>
      <c r="K567" s="143"/>
      <c r="L567" s="134"/>
      <c r="M567" s="144"/>
      <c r="N567" s="144"/>
    </row>
    <row r="568" spans="1:14" s="15" customFormat="1" ht="14.25" customHeight="1" x14ac:dyDescent="0.25">
      <c r="A568" s="175" t="s">
        <v>7</v>
      </c>
      <c r="B568" s="175"/>
      <c r="C568" s="5"/>
      <c r="D568" s="68"/>
      <c r="E568" s="68"/>
      <c r="F568" s="68"/>
      <c r="G568" s="177"/>
      <c r="H568" s="184"/>
      <c r="I568" s="181"/>
      <c r="J568" s="181"/>
      <c r="K568" s="143"/>
      <c r="L568" s="134"/>
      <c r="M568" s="144"/>
      <c r="N568" s="144"/>
    </row>
    <row r="569" spans="1:14" s="15" customFormat="1" ht="14.25" customHeight="1" x14ac:dyDescent="0.25">
      <c r="A569" s="175" t="s">
        <v>0</v>
      </c>
      <c r="B569" s="175"/>
      <c r="C569" s="10">
        <f>SUM(D569:F569)</f>
        <v>700</v>
      </c>
      <c r="D569" s="77">
        <v>100</v>
      </c>
      <c r="E569" s="77">
        <v>300</v>
      </c>
      <c r="F569" s="77">
        <v>300</v>
      </c>
      <c r="G569" s="177"/>
      <c r="H569" s="184"/>
      <c r="I569" s="181"/>
      <c r="J569" s="181"/>
      <c r="K569" s="143"/>
      <c r="L569" s="134"/>
      <c r="M569" s="144"/>
      <c r="N569" s="144"/>
    </row>
    <row r="570" spans="1:14" s="15" customFormat="1" ht="14.25" customHeight="1" x14ac:dyDescent="0.25">
      <c r="A570" s="175" t="s">
        <v>1</v>
      </c>
      <c r="B570" s="175"/>
      <c r="C570" s="5"/>
      <c r="D570" s="68"/>
      <c r="E570" s="68"/>
      <c r="F570" s="68"/>
      <c r="G570" s="177"/>
      <c r="H570" s="184"/>
      <c r="I570" s="181"/>
      <c r="J570" s="181"/>
      <c r="K570" s="143"/>
      <c r="L570" s="134"/>
      <c r="M570" s="144"/>
      <c r="N570" s="144"/>
    </row>
    <row r="571" spans="1:14" s="15" customFormat="1" ht="14.25" customHeight="1" x14ac:dyDescent="0.25">
      <c r="A571" s="175" t="s">
        <v>2</v>
      </c>
      <c r="B571" s="175"/>
      <c r="C571" s="5"/>
      <c r="D571" s="68"/>
      <c r="E571" s="68"/>
      <c r="F571" s="68"/>
      <c r="G571" s="177"/>
      <c r="H571" s="184"/>
      <c r="I571" s="181"/>
      <c r="J571" s="181"/>
      <c r="K571" s="143"/>
      <c r="L571" s="134"/>
      <c r="M571" s="144"/>
      <c r="N571" s="144"/>
    </row>
    <row r="572" spans="1:14" s="31" customFormat="1" ht="14.25" customHeight="1" x14ac:dyDescent="0.25">
      <c r="A572" s="175" t="s">
        <v>43</v>
      </c>
      <c r="B572" s="199"/>
      <c r="C572" s="5"/>
      <c r="D572" s="68"/>
      <c r="E572" s="68"/>
      <c r="F572" s="68"/>
      <c r="G572" s="177"/>
      <c r="H572" s="184"/>
      <c r="I572" s="181"/>
      <c r="J572" s="181"/>
      <c r="K572" s="145"/>
      <c r="L572" s="146"/>
      <c r="M572" s="147"/>
      <c r="N572" s="147"/>
    </row>
    <row r="573" spans="1:14" s="15" customFormat="1" ht="14.25" customHeight="1" x14ac:dyDescent="0.25">
      <c r="A573" s="175" t="s">
        <v>42</v>
      </c>
      <c r="B573" s="175"/>
      <c r="C573" s="5"/>
      <c r="D573" s="68"/>
      <c r="E573" s="68"/>
      <c r="F573" s="68"/>
      <c r="G573" s="178"/>
      <c r="H573" s="185"/>
      <c r="I573" s="182"/>
      <c r="J573" s="182"/>
      <c r="K573" s="143"/>
      <c r="L573" s="134"/>
      <c r="M573" s="144"/>
      <c r="N573" s="144"/>
    </row>
    <row r="574" spans="1:14" ht="77.400000000000006" customHeight="1" x14ac:dyDescent="0.25">
      <c r="A574" s="6" t="s">
        <v>135</v>
      </c>
      <c r="B574" s="157" t="s">
        <v>136</v>
      </c>
      <c r="C574" s="5"/>
      <c r="D574" s="68"/>
      <c r="E574" s="68"/>
      <c r="F574" s="68"/>
      <c r="G574" s="179" t="s">
        <v>191</v>
      </c>
      <c r="H574" s="183" t="s">
        <v>38</v>
      </c>
      <c r="I574" s="180" t="s">
        <v>150</v>
      </c>
      <c r="J574" s="180" t="s">
        <v>151</v>
      </c>
    </row>
    <row r="575" spans="1:14" ht="12.75" customHeight="1" x14ac:dyDescent="0.25">
      <c r="A575" s="172" t="s">
        <v>4</v>
      </c>
      <c r="B575" s="173"/>
      <c r="C575" s="5">
        <f>SUM(C576:C581)</f>
        <v>800</v>
      </c>
      <c r="D575" s="68">
        <f>SUM(D576:D581)</f>
        <v>300</v>
      </c>
      <c r="E575" s="68">
        <f>SUM(E576:E581)</f>
        <v>250</v>
      </c>
      <c r="F575" s="68">
        <f>SUM(F576:F581)</f>
        <v>250</v>
      </c>
      <c r="G575" s="179"/>
      <c r="H575" s="184"/>
      <c r="I575" s="181"/>
      <c r="J575" s="181"/>
    </row>
    <row r="576" spans="1:14" ht="12.75" customHeight="1" x14ac:dyDescent="0.25">
      <c r="A576" s="172" t="s">
        <v>7</v>
      </c>
      <c r="B576" s="173"/>
      <c r="C576" s="5"/>
      <c r="D576" s="68"/>
      <c r="E576" s="68"/>
      <c r="F576" s="68"/>
      <c r="G576" s="179"/>
      <c r="H576" s="184"/>
      <c r="I576" s="181"/>
      <c r="J576" s="181"/>
    </row>
    <row r="577" spans="1:14" ht="12.75" customHeight="1" x14ac:dyDescent="0.25">
      <c r="A577" s="172" t="s">
        <v>0</v>
      </c>
      <c r="B577" s="173"/>
      <c r="C577" s="14">
        <f>SUM(D577:F577)</f>
        <v>800</v>
      </c>
      <c r="D577" s="76">
        <v>300</v>
      </c>
      <c r="E577" s="76">
        <v>250</v>
      </c>
      <c r="F577" s="76">
        <v>250</v>
      </c>
      <c r="G577" s="179"/>
      <c r="H577" s="184"/>
      <c r="I577" s="181"/>
      <c r="J577" s="181"/>
    </row>
    <row r="578" spans="1:14" ht="12.75" customHeight="1" x14ac:dyDescent="0.25">
      <c r="A578" s="172" t="s">
        <v>1</v>
      </c>
      <c r="B578" s="173"/>
      <c r="C578" s="5"/>
      <c r="D578" s="68"/>
      <c r="E578" s="68"/>
      <c r="F578" s="68"/>
      <c r="G578" s="179"/>
      <c r="H578" s="184"/>
      <c r="I578" s="181"/>
      <c r="J578" s="181"/>
    </row>
    <row r="579" spans="1:14" ht="12" customHeight="1" x14ac:dyDescent="0.25">
      <c r="A579" s="172" t="s">
        <v>2</v>
      </c>
      <c r="B579" s="173"/>
      <c r="C579" s="5"/>
      <c r="D579" s="68"/>
      <c r="E579" s="68"/>
      <c r="F579" s="68"/>
      <c r="G579" s="179"/>
      <c r="H579" s="184"/>
      <c r="I579" s="181"/>
      <c r="J579" s="181"/>
    </row>
    <row r="580" spans="1:14" ht="12" customHeight="1" x14ac:dyDescent="0.25">
      <c r="A580" s="172" t="s">
        <v>43</v>
      </c>
      <c r="B580" s="173"/>
      <c r="C580" s="9"/>
      <c r="D580" s="74"/>
      <c r="E580" s="68"/>
      <c r="F580" s="68"/>
      <c r="G580" s="179"/>
      <c r="H580" s="184"/>
      <c r="I580" s="181"/>
      <c r="J580" s="181"/>
    </row>
    <row r="581" spans="1:14" ht="12" customHeight="1" x14ac:dyDescent="0.25">
      <c r="A581" s="172" t="s">
        <v>42</v>
      </c>
      <c r="B581" s="173"/>
      <c r="C581" s="5"/>
      <c r="D581" s="68"/>
      <c r="E581" s="68"/>
      <c r="F581" s="68"/>
      <c r="G581" s="179"/>
      <c r="H581" s="185"/>
      <c r="I581" s="182"/>
      <c r="J581" s="182"/>
    </row>
    <row r="582" spans="1:14" s="15" customFormat="1" ht="90.75" customHeight="1" x14ac:dyDescent="0.25">
      <c r="A582" s="6" t="s">
        <v>135</v>
      </c>
      <c r="B582" s="4" t="s">
        <v>136</v>
      </c>
      <c r="C582" s="5"/>
      <c r="D582" s="68"/>
      <c r="E582" s="68"/>
      <c r="F582" s="68"/>
      <c r="G582" s="176" t="s">
        <v>12</v>
      </c>
      <c r="H582" s="183" t="s">
        <v>38</v>
      </c>
      <c r="I582" s="180" t="s">
        <v>150</v>
      </c>
      <c r="J582" s="180" t="s">
        <v>151</v>
      </c>
      <c r="K582" s="143"/>
      <c r="L582" s="134"/>
      <c r="M582" s="144"/>
      <c r="N582" s="144"/>
    </row>
    <row r="583" spans="1:14" s="15" customFormat="1" ht="14.25" customHeight="1" x14ac:dyDescent="0.25">
      <c r="A583" s="175" t="s">
        <v>4</v>
      </c>
      <c r="B583" s="175"/>
      <c r="C583" s="5">
        <f>SUM(C584:C589)</f>
        <v>1613.0700000000002</v>
      </c>
      <c r="D583" s="68">
        <f>SUM(D584:D589)</f>
        <v>513.07000000000005</v>
      </c>
      <c r="E583" s="68">
        <f>SUM(E584:E589)</f>
        <v>550</v>
      </c>
      <c r="F583" s="68">
        <f>SUM(F584:F589)</f>
        <v>550</v>
      </c>
      <c r="G583" s="177"/>
      <c r="H583" s="184"/>
      <c r="I583" s="181"/>
      <c r="J583" s="181"/>
      <c r="K583" s="143"/>
      <c r="L583" s="134"/>
      <c r="M583" s="144"/>
      <c r="N583" s="144"/>
    </row>
    <row r="584" spans="1:14" s="15" customFormat="1" ht="14.25" customHeight="1" x14ac:dyDescent="0.25">
      <c r="A584" s="175" t="s">
        <v>7</v>
      </c>
      <c r="B584" s="175"/>
      <c r="C584" s="5"/>
      <c r="D584" s="68"/>
      <c r="E584" s="68"/>
      <c r="F584" s="68"/>
      <c r="G584" s="177"/>
      <c r="H584" s="184"/>
      <c r="I584" s="181"/>
      <c r="J584" s="181"/>
      <c r="K584" s="143"/>
      <c r="L584" s="134"/>
      <c r="M584" s="144"/>
      <c r="N584" s="144"/>
    </row>
    <row r="585" spans="1:14" s="15" customFormat="1" ht="14.25" customHeight="1" x14ac:dyDescent="0.25">
      <c r="A585" s="175" t="s">
        <v>0</v>
      </c>
      <c r="B585" s="175"/>
      <c r="C585" s="10">
        <f>SUM(D585:F585)</f>
        <v>1613.0700000000002</v>
      </c>
      <c r="D585" s="166">
        <v>513.07000000000005</v>
      </c>
      <c r="E585" s="77">
        <v>550</v>
      </c>
      <c r="F585" s="77">
        <v>550</v>
      </c>
      <c r="G585" s="177"/>
      <c r="H585" s="184"/>
      <c r="I585" s="181"/>
      <c r="J585" s="181"/>
      <c r="K585" s="143"/>
      <c r="L585" s="134"/>
      <c r="M585" s="144"/>
      <c r="N585" s="144"/>
    </row>
    <row r="586" spans="1:14" s="15" customFormat="1" ht="14.25" customHeight="1" x14ac:dyDescent="0.25">
      <c r="A586" s="175" t="s">
        <v>1</v>
      </c>
      <c r="B586" s="175"/>
      <c r="C586" s="5"/>
      <c r="D586" s="68"/>
      <c r="E586" s="68"/>
      <c r="F586" s="68"/>
      <c r="G586" s="177"/>
      <c r="H586" s="184"/>
      <c r="I586" s="181"/>
      <c r="J586" s="181"/>
      <c r="K586" s="143"/>
      <c r="L586" s="134"/>
      <c r="M586" s="144"/>
      <c r="N586" s="144"/>
    </row>
    <row r="587" spans="1:14" s="15" customFormat="1" ht="14.25" customHeight="1" x14ac:dyDescent="0.25">
      <c r="A587" s="175" t="s">
        <v>2</v>
      </c>
      <c r="B587" s="175"/>
      <c r="C587" s="5"/>
      <c r="D587" s="68"/>
      <c r="E587" s="68"/>
      <c r="F587" s="68"/>
      <c r="G587" s="177"/>
      <c r="H587" s="184"/>
      <c r="I587" s="181"/>
      <c r="J587" s="181"/>
      <c r="K587" s="143"/>
      <c r="L587" s="134"/>
      <c r="M587" s="144"/>
      <c r="N587" s="144"/>
    </row>
    <row r="588" spans="1:14" s="31" customFormat="1" ht="14.25" customHeight="1" x14ac:dyDescent="0.25">
      <c r="A588" s="175" t="s">
        <v>43</v>
      </c>
      <c r="B588" s="199"/>
      <c r="C588" s="5"/>
      <c r="D588" s="68"/>
      <c r="E588" s="68"/>
      <c r="F588" s="68"/>
      <c r="G588" s="177"/>
      <c r="H588" s="184"/>
      <c r="I588" s="181"/>
      <c r="J588" s="181"/>
      <c r="K588" s="145"/>
      <c r="L588" s="146"/>
      <c r="M588" s="147"/>
      <c r="N588" s="147"/>
    </row>
    <row r="589" spans="1:14" s="15" customFormat="1" ht="14.25" customHeight="1" x14ac:dyDescent="0.25">
      <c r="A589" s="175" t="s">
        <v>42</v>
      </c>
      <c r="B589" s="175"/>
      <c r="C589" s="5"/>
      <c r="D589" s="68"/>
      <c r="E589" s="68"/>
      <c r="F589" s="68"/>
      <c r="G589" s="178"/>
      <c r="H589" s="185"/>
      <c r="I589" s="182"/>
      <c r="J589" s="182"/>
      <c r="K589" s="143"/>
      <c r="L589" s="134"/>
      <c r="M589" s="144"/>
      <c r="N589" s="144"/>
    </row>
    <row r="590" spans="1:14" s="15" customFormat="1" ht="111" customHeight="1" x14ac:dyDescent="0.25">
      <c r="A590" s="20" t="s">
        <v>34</v>
      </c>
      <c r="B590" s="12" t="s">
        <v>281</v>
      </c>
      <c r="C590" s="11"/>
      <c r="D590" s="78"/>
      <c r="E590" s="88"/>
      <c r="F590" s="88"/>
      <c r="G590" s="230" t="s">
        <v>5</v>
      </c>
      <c r="H590" s="334" t="s">
        <v>222</v>
      </c>
      <c r="I590" s="180" t="s">
        <v>150</v>
      </c>
      <c r="J590" s="180" t="s">
        <v>151</v>
      </c>
      <c r="K590" s="143">
        <v>813</v>
      </c>
      <c r="L590" s="134">
        <v>0</v>
      </c>
      <c r="M590" s="134">
        <v>0</v>
      </c>
      <c r="N590" s="134">
        <v>0</v>
      </c>
    </row>
    <row r="591" spans="1:14" s="15" customFormat="1" ht="15" customHeight="1" x14ac:dyDescent="0.25">
      <c r="A591" s="187" t="s">
        <v>4</v>
      </c>
      <c r="B591" s="187"/>
      <c r="C591" s="12">
        <f>SUM(C599,C607,C615,C623,C631,C639,C647)</f>
        <v>6313</v>
      </c>
      <c r="D591" s="12">
        <f>SUM(D599,D607,D615,D623,D631,D639,D647)</f>
        <v>2195</v>
      </c>
      <c r="E591" s="12">
        <f>SUM(E599,E607,E615,E623,E631,E639,E647)</f>
        <v>2059</v>
      </c>
      <c r="F591" s="12">
        <f>SUM(F599,F607,F615,F623,F631,F639,F647)</f>
        <v>2059</v>
      </c>
      <c r="G591" s="231"/>
      <c r="H591" s="335"/>
      <c r="I591" s="181"/>
      <c r="J591" s="181"/>
      <c r="K591" s="143">
        <v>815</v>
      </c>
      <c r="L591" s="134">
        <f>SUM(D601,D609,D617,D625,D633,D641,D649)</f>
        <v>2195</v>
      </c>
      <c r="M591" s="134">
        <f>SUM(E601,E609,E617,E625,E633,E641,E649)</f>
        <v>2059</v>
      </c>
      <c r="N591" s="134">
        <f>SUM(F601,F609,F617,F625,F633,F641,F649)</f>
        <v>2059</v>
      </c>
    </row>
    <row r="592" spans="1:14" s="15" customFormat="1" ht="15" customHeight="1" x14ac:dyDescent="0.25">
      <c r="A592" s="187" t="s">
        <v>7</v>
      </c>
      <c r="B592" s="187"/>
      <c r="C592" s="12"/>
      <c r="D592" s="73"/>
      <c r="E592" s="73"/>
      <c r="F592" s="73"/>
      <c r="G592" s="231"/>
      <c r="H592" s="335"/>
      <c r="I592" s="181"/>
      <c r="J592" s="181"/>
      <c r="K592" s="143"/>
      <c r="L592" s="134"/>
      <c r="M592" s="144"/>
      <c r="N592" s="144"/>
    </row>
    <row r="593" spans="1:14" s="15" customFormat="1" ht="15" customHeight="1" x14ac:dyDescent="0.25">
      <c r="A593" s="187" t="s">
        <v>0</v>
      </c>
      <c r="B593" s="187"/>
      <c r="C593" s="12">
        <f>SUM(C601,C609,C617,C625,C633,C641,C649)</f>
        <v>6313</v>
      </c>
      <c r="D593" s="12">
        <f>SUM(D601,D609,D617,D625,D633,D641,D649)</f>
        <v>2195</v>
      </c>
      <c r="E593" s="12">
        <f>SUM(E601,E609,E617,E625,E633,E641,E649)</f>
        <v>2059</v>
      </c>
      <c r="F593" s="12">
        <f>SUM(F601,F609,F617,F625,F633,F641,F649)</f>
        <v>2059</v>
      </c>
      <c r="G593" s="231"/>
      <c r="H593" s="335"/>
      <c r="I593" s="181"/>
      <c r="J593" s="181"/>
      <c r="K593" s="143"/>
      <c r="L593" s="134"/>
      <c r="M593" s="144"/>
      <c r="N593" s="144"/>
    </row>
    <row r="594" spans="1:14" s="15" customFormat="1" ht="15" customHeight="1" x14ac:dyDescent="0.25">
      <c r="A594" s="187" t="s">
        <v>1</v>
      </c>
      <c r="B594" s="187"/>
      <c r="C594" s="12"/>
      <c r="D594" s="73"/>
      <c r="E594" s="73"/>
      <c r="F594" s="73"/>
      <c r="G594" s="231"/>
      <c r="H594" s="335"/>
      <c r="I594" s="181"/>
      <c r="J594" s="181"/>
      <c r="K594" s="143"/>
      <c r="L594" s="134"/>
      <c r="M594" s="144"/>
      <c r="N594" s="144"/>
    </row>
    <row r="595" spans="1:14" s="15" customFormat="1" ht="15" customHeight="1" x14ac:dyDescent="0.25">
      <c r="A595" s="187" t="s">
        <v>2</v>
      </c>
      <c r="B595" s="187"/>
      <c r="C595" s="12"/>
      <c r="D595" s="73"/>
      <c r="E595" s="73"/>
      <c r="F595" s="73"/>
      <c r="G595" s="231"/>
      <c r="H595" s="335"/>
      <c r="I595" s="181"/>
      <c r="J595" s="181"/>
      <c r="K595" s="143"/>
      <c r="L595" s="134"/>
      <c r="M595" s="144"/>
      <c r="N595" s="144"/>
    </row>
    <row r="596" spans="1:14" s="15" customFormat="1" ht="15" customHeight="1" x14ac:dyDescent="0.25">
      <c r="A596" s="187" t="s">
        <v>43</v>
      </c>
      <c r="B596" s="210"/>
      <c r="C596" s="12"/>
      <c r="D596" s="73"/>
      <c r="E596" s="73"/>
      <c r="F596" s="73"/>
      <c r="G596" s="231"/>
      <c r="H596" s="335"/>
      <c r="I596" s="181"/>
      <c r="J596" s="181"/>
      <c r="K596" s="143"/>
      <c r="L596" s="134"/>
      <c r="M596" s="144"/>
      <c r="N596" s="144"/>
    </row>
    <row r="597" spans="1:14" s="15" customFormat="1" ht="15" customHeight="1" x14ac:dyDescent="0.25">
      <c r="A597" s="187" t="s">
        <v>42</v>
      </c>
      <c r="B597" s="187"/>
      <c r="C597" s="12"/>
      <c r="D597" s="73"/>
      <c r="E597" s="73"/>
      <c r="F597" s="73"/>
      <c r="G597" s="232"/>
      <c r="H597" s="336"/>
      <c r="I597" s="182"/>
      <c r="J597" s="182"/>
      <c r="K597" s="143"/>
      <c r="L597" s="134"/>
      <c r="M597" s="144"/>
      <c r="N597" s="144"/>
    </row>
    <row r="598" spans="1:14" s="15" customFormat="1" ht="31.5" customHeight="1" x14ac:dyDescent="0.25">
      <c r="A598" s="6" t="s">
        <v>93</v>
      </c>
      <c r="B598" s="4" t="s">
        <v>137</v>
      </c>
      <c r="C598" s="5"/>
      <c r="D598" s="68"/>
      <c r="E598" s="68"/>
      <c r="F598" s="68"/>
      <c r="G598" s="176" t="s">
        <v>12</v>
      </c>
      <c r="H598" s="233" t="s">
        <v>263</v>
      </c>
      <c r="I598" s="153" t="s">
        <v>150</v>
      </c>
      <c r="J598" s="153" t="s">
        <v>151</v>
      </c>
      <c r="K598" s="143"/>
      <c r="L598" s="134"/>
      <c r="M598" s="144"/>
      <c r="N598" s="144"/>
    </row>
    <row r="599" spans="1:14" s="15" customFormat="1" ht="13.5" customHeight="1" x14ac:dyDescent="0.25">
      <c r="A599" s="175" t="s">
        <v>4</v>
      </c>
      <c r="B599" s="175"/>
      <c r="C599" s="5">
        <f>SUM(C600:C605)</f>
        <v>778</v>
      </c>
      <c r="D599" s="68">
        <f>SUM(D600:D605)</f>
        <v>170</v>
      </c>
      <c r="E599" s="68">
        <f>SUM(E600:E605)</f>
        <v>304</v>
      </c>
      <c r="F599" s="68">
        <f>SUM(F600:F605)</f>
        <v>304</v>
      </c>
      <c r="G599" s="177"/>
      <c r="H599" s="234"/>
      <c r="I599" s="63"/>
      <c r="J599" s="63"/>
      <c r="K599" s="143"/>
      <c r="L599" s="134"/>
      <c r="M599" s="144"/>
      <c r="N599" s="144"/>
    </row>
    <row r="600" spans="1:14" s="15" customFormat="1" ht="13.5" customHeight="1" x14ac:dyDescent="0.25">
      <c r="A600" s="175" t="s">
        <v>7</v>
      </c>
      <c r="B600" s="175"/>
      <c r="C600" s="5"/>
      <c r="D600" s="68"/>
      <c r="E600" s="68"/>
      <c r="F600" s="68"/>
      <c r="G600" s="177"/>
      <c r="H600" s="234"/>
      <c r="I600" s="63"/>
      <c r="J600" s="63"/>
      <c r="K600" s="143"/>
      <c r="L600" s="134"/>
      <c r="M600" s="144"/>
      <c r="N600" s="144"/>
    </row>
    <row r="601" spans="1:14" s="15" customFormat="1" ht="13.5" customHeight="1" x14ac:dyDescent="0.25">
      <c r="A601" s="175" t="s">
        <v>0</v>
      </c>
      <c r="B601" s="175"/>
      <c r="C601" s="10">
        <f>SUM(D601:F601)</f>
        <v>778</v>
      </c>
      <c r="D601" s="77">
        <v>170</v>
      </c>
      <c r="E601" s="77">
        <v>304</v>
      </c>
      <c r="F601" s="77">
        <v>304</v>
      </c>
      <c r="G601" s="53"/>
      <c r="H601" s="126"/>
      <c r="I601" s="63"/>
      <c r="J601" s="63"/>
      <c r="K601" s="143"/>
      <c r="L601" s="134"/>
      <c r="M601" s="144"/>
      <c r="N601" s="144"/>
    </row>
    <row r="602" spans="1:14" s="15" customFormat="1" ht="13.5" customHeight="1" x14ac:dyDescent="0.25">
      <c r="A602" s="175" t="s">
        <v>1</v>
      </c>
      <c r="B602" s="175"/>
      <c r="C602" s="5"/>
      <c r="D602" s="68"/>
      <c r="E602" s="68"/>
      <c r="F602" s="68"/>
      <c r="G602" s="53"/>
      <c r="H602" s="126"/>
      <c r="I602" s="63"/>
      <c r="J602" s="63"/>
      <c r="K602" s="143"/>
      <c r="L602" s="134"/>
      <c r="M602" s="144"/>
      <c r="N602" s="144"/>
    </row>
    <row r="603" spans="1:14" s="15" customFormat="1" ht="13.5" customHeight="1" x14ac:dyDescent="0.25">
      <c r="A603" s="175" t="s">
        <v>2</v>
      </c>
      <c r="B603" s="175"/>
      <c r="C603" s="5"/>
      <c r="D603" s="68"/>
      <c r="E603" s="68"/>
      <c r="F603" s="68"/>
      <c r="G603" s="53"/>
      <c r="H603" s="126"/>
      <c r="I603" s="63"/>
      <c r="J603" s="63"/>
      <c r="K603" s="143"/>
      <c r="L603" s="134"/>
      <c r="M603" s="144"/>
      <c r="N603" s="144"/>
    </row>
    <row r="604" spans="1:14" s="31" customFormat="1" ht="13.5" customHeight="1" x14ac:dyDescent="0.25">
      <c r="A604" s="175" t="s">
        <v>43</v>
      </c>
      <c r="B604" s="199"/>
      <c r="C604" s="5"/>
      <c r="D604" s="68"/>
      <c r="E604" s="68"/>
      <c r="F604" s="68"/>
      <c r="G604" s="53"/>
      <c r="H604" s="126"/>
      <c r="I604" s="63"/>
      <c r="J604" s="63"/>
      <c r="K604" s="145"/>
      <c r="L604" s="146"/>
      <c r="M604" s="147"/>
      <c r="N604" s="147"/>
    </row>
    <row r="605" spans="1:14" s="15" customFormat="1" ht="13.5" customHeight="1" x14ac:dyDescent="0.25">
      <c r="A605" s="175" t="s">
        <v>42</v>
      </c>
      <c r="B605" s="175"/>
      <c r="C605" s="5"/>
      <c r="D605" s="68"/>
      <c r="E605" s="68"/>
      <c r="F605" s="68"/>
      <c r="G605" s="54"/>
      <c r="H605" s="127"/>
      <c r="I605" s="122"/>
      <c r="J605" s="122"/>
      <c r="K605" s="143"/>
      <c r="L605" s="134"/>
      <c r="M605" s="144"/>
      <c r="N605" s="144"/>
    </row>
    <row r="606" spans="1:14" s="15" customFormat="1" ht="45" customHeight="1" x14ac:dyDescent="0.25">
      <c r="A606" s="6" t="s">
        <v>140</v>
      </c>
      <c r="B606" s="4" t="s">
        <v>139</v>
      </c>
      <c r="C606" s="5"/>
      <c r="D606" s="68"/>
      <c r="E606" s="68"/>
      <c r="F606" s="68"/>
      <c r="G606" s="171" t="s">
        <v>12</v>
      </c>
      <c r="H606" s="207" t="s">
        <v>145</v>
      </c>
      <c r="I606" s="180" t="s">
        <v>150</v>
      </c>
      <c r="J606" s="180" t="s">
        <v>151</v>
      </c>
      <c r="K606" s="143"/>
      <c r="L606" s="134"/>
      <c r="M606" s="144"/>
      <c r="N606" s="144"/>
    </row>
    <row r="607" spans="1:14" s="15" customFormat="1" ht="14.25" customHeight="1" x14ac:dyDescent="0.25">
      <c r="A607" s="175" t="s">
        <v>4</v>
      </c>
      <c r="B607" s="175"/>
      <c r="C607" s="5">
        <f>SUM(C608:C613)</f>
        <v>300</v>
      </c>
      <c r="D607" s="68">
        <f>SUM(D608:D613)</f>
        <v>100</v>
      </c>
      <c r="E607" s="68">
        <f>SUM(E608:E613)</f>
        <v>100</v>
      </c>
      <c r="F607" s="68">
        <f>SUM(F608:F613)</f>
        <v>100</v>
      </c>
      <c r="G607" s="171"/>
      <c r="H607" s="207"/>
      <c r="I607" s="181"/>
      <c r="J607" s="181"/>
      <c r="K607" s="143"/>
      <c r="L607" s="134"/>
      <c r="M607" s="144"/>
      <c r="N607" s="144"/>
    </row>
    <row r="608" spans="1:14" s="15" customFormat="1" ht="14.25" customHeight="1" x14ac:dyDescent="0.25">
      <c r="A608" s="175" t="s">
        <v>7</v>
      </c>
      <c r="B608" s="175"/>
      <c r="C608" s="5"/>
      <c r="D608" s="68"/>
      <c r="E608" s="68"/>
      <c r="F608" s="68"/>
      <c r="G608" s="171"/>
      <c r="H608" s="207"/>
      <c r="I608" s="181"/>
      <c r="J608" s="181"/>
      <c r="K608" s="143"/>
      <c r="L608" s="134"/>
      <c r="M608" s="144"/>
      <c r="N608" s="144"/>
    </row>
    <row r="609" spans="1:14" s="15" customFormat="1" ht="14.25" customHeight="1" x14ac:dyDescent="0.25">
      <c r="A609" s="175" t="s">
        <v>0</v>
      </c>
      <c r="B609" s="175"/>
      <c r="C609" s="10">
        <f>SUM(D609:F609)</f>
        <v>300</v>
      </c>
      <c r="D609" s="77">
        <v>100</v>
      </c>
      <c r="E609" s="77">
        <v>100</v>
      </c>
      <c r="F609" s="77">
        <v>100</v>
      </c>
      <c r="G609" s="171"/>
      <c r="H609" s="207"/>
      <c r="I609" s="181"/>
      <c r="J609" s="181"/>
      <c r="K609" s="143"/>
      <c r="L609" s="134"/>
      <c r="M609" s="144"/>
      <c r="N609" s="144"/>
    </row>
    <row r="610" spans="1:14" s="15" customFormat="1" ht="14.25" customHeight="1" x14ac:dyDescent="0.25">
      <c r="A610" s="175" t="s">
        <v>1</v>
      </c>
      <c r="B610" s="175"/>
      <c r="C610" s="5"/>
      <c r="D610" s="68"/>
      <c r="E610" s="68"/>
      <c r="F610" s="68"/>
      <c r="G610" s="171"/>
      <c r="H610" s="207"/>
      <c r="I610" s="181"/>
      <c r="J610" s="181"/>
      <c r="K610" s="143"/>
      <c r="L610" s="134"/>
      <c r="M610" s="144"/>
      <c r="N610" s="144"/>
    </row>
    <row r="611" spans="1:14" s="15" customFormat="1" ht="14.25" customHeight="1" x14ac:dyDescent="0.25">
      <c r="A611" s="175" t="s">
        <v>2</v>
      </c>
      <c r="B611" s="175"/>
      <c r="C611" s="5"/>
      <c r="D611" s="68"/>
      <c r="E611" s="68"/>
      <c r="F611" s="68"/>
      <c r="G611" s="171"/>
      <c r="H611" s="207"/>
      <c r="I611" s="181"/>
      <c r="J611" s="181"/>
      <c r="K611" s="143"/>
      <c r="L611" s="134"/>
      <c r="M611" s="144"/>
      <c r="N611" s="144"/>
    </row>
    <row r="612" spans="1:14" s="31" customFormat="1" ht="14.25" customHeight="1" x14ac:dyDescent="0.25">
      <c r="A612" s="175" t="s">
        <v>43</v>
      </c>
      <c r="B612" s="199"/>
      <c r="C612" s="5"/>
      <c r="D612" s="68"/>
      <c r="E612" s="68"/>
      <c r="F612" s="68"/>
      <c r="G612" s="171"/>
      <c r="H612" s="207"/>
      <c r="I612" s="181"/>
      <c r="J612" s="181"/>
      <c r="K612" s="145"/>
      <c r="L612" s="146"/>
      <c r="M612" s="147"/>
      <c r="N612" s="147"/>
    </row>
    <row r="613" spans="1:14" s="15" customFormat="1" ht="14.25" customHeight="1" x14ac:dyDescent="0.25">
      <c r="A613" s="175" t="s">
        <v>42</v>
      </c>
      <c r="B613" s="175"/>
      <c r="C613" s="5"/>
      <c r="D613" s="68"/>
      <c r="E613" s="68"/>
      <c r="F613" s="68"/>
      <c r="G613" s="171"/>
      <c r="H613" s="207"/>
      <c r="I613" s="182"/>
      <c r="J613" s="182"/>
      <c r="K613" s="143"/>
      <c r="L613" s="134"/>
      <c r="M613" s="144"/>
      <c r="N613" s="144"/>
    </row>
    <row r="614" spans="1:14" s="15" customFormat="1" ht="50.25" customHeight="1" x14ac:dyDescent="0.25">
      <c r="A614" s="6" t="s">
        <v>94</v>
      </c>
      <c r="B614" s="4" t="s">
        <v>209</v>
      </c>
      <c r="C614" s="5"/>
      <c r="D614" s="68"/>
      <c r="E614" s="68"/>
      <c r="F614" s="68"/>
      <c r="G614" s="171" t="s">
        <v>12</v>
      </c>
      <c r="H614" s="207" t="s">
        <v>144</v>
      </c>
      <c r="I614" s="180" t="s">
        <v>150</v>
      </c>
      <c r="J614" s="180" t="s">
        <v>151</v>
      </c>
      <c r="K614" s="143"/>
      <c r="L614" s="134"/>
      <c r="M614" s="144"/>
      <c r="N614" s="144"/>
    </row>
    <row r="615" spans="1:14" s="15" customFormat="1" ht="13.5" customHeight="1" x14ac:dyDescent="0.25">
      <c r="A615" s="175" t="s">
        <v>4</v>
      </c>
      <c r="B615" s="175"/>
      <c r="C615" s="5">
        <f>SUM(C616:C621)</f>
        <v>350</v>
      </c>
      <c r="D615" s="68">
        <f>SUM(D616:D621)</f>
        <v>150</v>
      </c>
      <c r="E615" s="68">
        <f>SUM(E616:E621)</f>
        <v>100</v>
      </c>
      <c r="F615" s="68">
        <f>SUM(F616:F621)</f>
        <v>100</v>
      </c>
      <c r="G615" s="171"/>
      <c r="H615" s="207"/>
      <c r="I615" s="181"/>
      <c r="J615" s="181"/>
      <c r="K615" s="143"/>
      <c r="L615" s="134"/>
      <c r="M615" s="144"/>
      <c r="N615" s="144"/>
    </row>
    <row r="616" spans="1:14" s="15" customFormat="1" ht="13.5" customHeight="1" x14ac:dyDescent="0.25">
      <c r="A616" s="175" t="s">
        <v>7</v>
      </c>
      <c r="B616" s="175"/>
      <c r="C616" s="5"/>
      <c r="D616" s="68"/>
      <c r="E616" s="68"/>
      <c r="F616" s="68"/>
      <c r="G616" s="171"/>
      <c r="H616" s="207"/>
      <c r="I616" s="181"/>
      <c r="J616" s="181"/>
      <c r="K616" s="143"/>
      <c r="L616" s="134"/>
      <c r="M616" s="144"/>
      <c r="N616" s="144"/>
    </row>
    <row r="617" spans="1:14" s="15" customFormat="1" ht="13.5" customHeight="1" x14ac:dyDescent="0.25">
      <c r="A617" s="175" t="s">
        <v>0</v>
      </c>
      <c r="B617" s="175"/>
      <c r="C617" s="10">
        <f>SUM(D617:F617)</f>
        <v>350</v>
      </c>
      <c r="D617" s="77">
        <v>150</v>
      </c>
      <c r="E617" s="77">
        <v>100</v>
      </c>
      <c r="F617" s="77">
        <v>100</v>
      </c>
      <c r="G617" s="171"/>
      <c r="H617" s="207"/>
      <c r="I617" s="181"/>
      <c r="J617" s="181"/>
      <c r="K617" s="143"/>
      <c r="L617" s="134"/>
      <c r="M617" s="144"/>
      <c r="N617" s="144"/>
    </row>
    <row r="618" spans="1:14" s="15" customFormat="1" ht="13.5" customHeight="1" x14ac:dyDescent="0.25">
      <c r="A618" s="175" t="s">
        <v>1</v>
      </c>
      <c r="B618" s="175"/>
      <c r="C618" s="5"/>
      <c r="D618" s="68"/>
      <c r="E618" s="68"/>
      <c r="F618" s="68"/>
      <c r="G618" s="171"/>
      <c r="H618" s="207"/>
      <c r="I618" s="181"/>
      <c r="J618" s="181"/>
      <c r="K618" s="143"/>
      <c r="L618" s="134"/>
      <c r="M618" s="144"/>
      <c r="N618" s="144"/>
    </row>
    <row r="619" spans="1:14" s="15" customFormat="1" ht="13.5" customHeight="1" x14ac:dyDescent="0.25">
      <c r="A619" s="175" t="s">
        <v>2</v>
      </c>
      <c r="B619" s="175"/>
      <c r="C619" s="5"/>
      <c r="D619" s="68"/>
      <c r="E619" s="68"/>
      <c r="F619" s="68"/>
      <c r="G619" s="171"/>
      <c r="H619" s="207"/>
      <c r="I619" s="181"/>
      <c r="J619" s="181"/>
      <c r="K619" s="143"/>
      <c r="L619" s="134"/>
      <c r="M619" s="144"/>
      <c r="N619" s="144"/>
    </row>
    <row r="620" spans="1:14" s="31" customFormat="1" ht="13.5" customHeight="1" x14ac:dyDescent="0.25">
      <c r="A620" s="175" t="s">
        <v>43</v>
      </c>
      <c r="B620" s="199"/>
      <c r="C620" s="5"/>
      <c r="D620" s="68"/>
      <c r="E620" s="68"/>
      <c r="F620" s="68"/>
      <c r="G620" s="171"/>
      <c r="H620" s="207"/>
      <c r="I620" s="181"/>
      <c r="J620" s="181"/>
      <c r="K620" s="145"/>
      <c r="L620" s="146"/>
      <c r="M620" s="147"/>
      <c r="N620" s="147"/>
    </row>
    <row r="621" spans="1:14" s="15" customFormat="1" ht="13.5" customHeight="1" x14ac:dyDescent="0.25">
      <c r="A621" s="175" t="s">
        <v>42</v>
      </c>
      <c r="B621" s="175"/>
      <c r="C621" s="5"/>
      <c r="D621" s="68"/>
      <c r="E621" s="68"/>
      <c r="F621" s="68"/>
      <c r="G621" s="171"/>
      <c r="H621" s="207"/>
      <c r="I621" s="182"/>
      <c r="J621" s="182"/>
      <c r="K621" s="143"/>
      <c r="L621" s="134"/>
      <c r="M621" s="144"/>
      <c r="N621" s="144"/>
    </row>
    <row r="622" spans="1:14" s="15" customFormat="1" ht="48" customHeight="1" x14ac:dyDescent="0.25">
      <c r="A622" s="6" t="s">
        <v>141</v>
      </c>
      <c r="B622" s="4" t="s">
        <v>272</v>
      </c>
      <c r="C622" s="5"/>
      <c r="D622" s="68"/>
      <c r="E622" s="68"/>
      <c r="F622" s="68"/>
      <c r="G622" s="171" t="s">
        <v>12</v>
      </c>
      <c r="H622" s="151"/>
      <c r="I622" s="180" t="s">
        <v>150</v>
      </c>
      <c r="J622" s="180" t="s">
        <v>151</v>
      </c>
      <c r="K622" s="143"/>
      <c r="L622" s="134"/>
      <c r="M622" s="144"/>
      <c r="N622" s="144"/>
    </row>
    <row r="623" spans="1:14" s="15" customFormat="1" ht="15" customHeight="1" x14ac:dyDescent="0.25">
      <c r="A623" s="175" t="s">
        <v>4</v>
      </c>
      <c r="B623" s="175"/>
      <c r="C623" s="5">
        <f>SUM(C624:C629)</f>
        <v>1670</v>
      </c>
      <c r="D623" s="68">
        <f>SUM(D624:D629)</f>
        <v>570</v>
      </c>
      <c r="E623" s="68">
        <f>SUM(E624:E629)</f>
        <v>550</v>
      </c>
      <c r="F623" s="68">
        <f>SUM(F624:F629)</f>
        <v>550</v>
      </c>
      <c r="G623" s="171"/>
      <c r="H623" s="184" t="s">
        <v>71</v>
      </c>
      <c r="I623" s="181"/>
      <c r="J623" s="181"/>
      <c r="K623" s="143"/>
      <c r="L623" s="134"/>
      <c r="M623" s="144"/>
      <c r="N623" s="144"/>
    </row>
    <row r="624" spans="1:14" s="15" customFormat="1" ht="15" customHeight="1" x14ac:dyDescent="0.25">
      <c r="A624" s="175" t="s">
        <v>7</v>
      </c>
      <c r="B624" s="175"/>
      <c r="C624" s="5"/>
      <c r="D624" s="68"/>
      <c r="E624" s="68"/>
      <c r="F624" s="68"/>
      <c r="G624" s="171"/>
      <c r="H624" s="184"/>
      <c r="I624" s="181"/>
      <c r="J624" s="181"/>
      <c r="K624" s="143"/>
      <c r="L624" s="134"/>
      <c r="M624" s="144"/>
      <c r="N624" s="144"/>
    </row>
    <row r="625" spans="1:14" s="15" customFormat="1" ht="15" customHeight="1" x14ac:dyDescent="0.25">
      <c r="A625" s="175" t="s">
        <v>0</v>
      </c>
      <c r="B625" s="175"/>
      <c r="C625" s="10">
        <f>SUM(D625:F625)</f>
        <v>1670</v>
      </c>
      <c r="D625" s="77">
        <v>570</v>
      </c>
      <c r="E625" s="77">
        <v>550</v>
      </c>
      <c r="F625" s="77">
        <v>550</v>
      </c>
      <c r="G625" s="171"/>
      <c r="H625" s="184"/>
      <c r="I625" s="181"/>
      <c r="J625" s="181"/>
      <c r="K625" s="143"/>
      <c r="L625" s="134"/>
      <c r="M625" s="144"/>
      <c r="N625" s="144"/>
    </row>
    <row r="626" spans="1:14" s="15" customFormat="1" ht="15" customHeight="1" x14ac:dyDescent="0.25">
      <c r="A626" s="175" t="s">
        <v>1</v>
      </c>
      <c r="B626" s="175"/>
      <c r="C626" s="5"/>
      <c r="D626" s="68"/>
      <c r="E626" s="68"/>
      <c r="F626" s="68"/>
      <c r="G626" s="171"/>
      <c r="H626" s="184"/>
      <c r="I626" s="181"/>
      <c r="J626" s="181"/>
      <c r="K626" s="143"/>
      <c r="L626" s="134"/>
      <c r="M626" s="144"/>
      <c r="N626" s="144"/>
    </row>
    <row r="627" spans="1:14" s="15" customFormat="1" ht="15" customHeight="1" x14ac:dyDescent="0.25">
      <c r="A627" s="175" t="s">
        <v>2</v>
      </c>
      <c r="B627" s="175"/>
      <c r="C627" s="5"/>
      <c r="D627" s="68"/>
      <c r="E627" s="68"/>
      <c r="F627" s="68"/>
      <c r="G627" s="171"/>
      <c r="H627" s="184"/>
      <c r="I627" s="181"/>
      <c r="J627" s="181"/>
      <c r="K627" s="143"/>
      <c r="L627" s="134"/>
      <c r="M627" s="144"/>
      <c r="N627" s="144"/>
    </row>
    <row r="628" spans="1:14" s="31" customFormat="1" ht="15" customHeight="1" x14ac:dyDescent="0.25">
      <c r="A628" s="175" t="s">
        <v>43</v>
      </c>
      <c r="B628" s="199"/>
      <c r="C628" s="5"/>
      <c r="D628" s="68"/>
      <c r="E628" s="68"/>
      <c r="F628" s="68"/>
      <c r="G628" s="171"/>
      <c r="H628" s="184"/>
      <c r="I628" s="181"/>
      <c r="J628" s="181"/>
      <c r="K628" s="145"/>
      <c r="L628" s="146"/>
      <c r="M628" s="147"/>
      <c r="N628" s="147"/>
    </row>
    <row r="629" spans="1:14" s="15" customFormat="1" ht="15" customHeight="1" x14ac:dyDescent="0.25">
      <c r="A629" s="175" t="s">
        <v>42</v>
      </c>
      <c r="B629" s="175"/>
      <c r="C629" s="5"/>
      <c r="D629" s="68"/>
      <c r="E629" s="68"/>
      <c r="F629" s="68"/>
      <c r="G629" s="171"/>
      <c r="H629" s="185"/>
      <c r="I629" s="182"/>
      <c r="J629" s="182"/>
      <c r="K629" s="143"/>
      <c r="L629" s="134"/>
      <c r="M629" s="144"/>
      <c r="N629" s="144"/>
    </row>
    <row r="630" spans="1:14" s="15" customFormat="1" ht="68.400000000000006" customHeight="1" x14ac:dyDescent="0.25">
      <c r="A630" s="6" t="s">
        <v>95</v>
      </c>
      <c r="B630" s="155" t="s">
        <v>264</v>
      </c>
      <c r="C630" s="5"/>
      <c r="D630" s="68"/>
      <c r="E630" s="68"/>
      <c r="F630" s="68"/>
      <c r="G630" s="176" t="s">
        <v>12</v>
      </c>
      <c r="H630" s="183" t="s">
        <v>265</v>
      </c>
      <c r="I630" s="180" t="s">
        <v>150</v>
      </c>
      <c r="J630" s="180" t="s">
        <v>151</v>
      </c>
      <c r="K630" s="143"/>
      <c r="L630" s="134"/>
      <c r="M630" s="144"/>
      <c r="N630" s="144"/>
    </row>
    <row r="631" spans="1:14" s="15" customFormat="1" ht="12" customHeight="1" x14ac:dyDescent="0.25">
      <c r="A631" s="175" t="s">
        <v>4</v>
      </c>
      <c r="B631" s="175"/>
      <c r="C631" s="5">
        <f>SUM(C632:C637)</f>
        <v>2095</v>
      </c>
      <c r="D631" s="68">
        <f>SUM(D632:D637)</f>
        <v>765</v>
      </c>
      <c r="E631" s="68">
        <f>SUM(E632:E637)</f>
        <v>665</v>
      </c>
      <c r="F631" s="68">
        <f>SUM(F632:F637)</f>
        <v>665</v>
      </c>
      <c r="G631" s="177"/>
      <c r="H631" s="184"/>
      <c r="I631" s="181"/>
      <c r="J631" s="181"/>
      <c r="K631" s="143"/>
      <c r="L631" s="134"/>
      <c r="M631" s="144"/>
      <c r="N631" s="144"/>
    </row>
    <row r="632" spans="1:14" s="15" customFormat="1" ht="13.5" customHeight="1" x14ac:dyDescent="0.25">
      <c r="A632" s="175" t="s">
        <v>7</v>
      </c>
      <c r="B632" s="175"/>
      <c r="C632" s="5"/>
      <c r="D632" s="68"/>
      <c r="E632" s="68"/>
      <c r="F632" s="68"/>
      <c r="G632" s="177"/>
      <c r="H632" s="184"/>
      <c r="I632" s="181"/>
      <c r="J632" s="181"/>
      <c r="K632" s="143"/>
      <c r="L632" s="134"/>
      <c r="M632" s="144"/>
      <c r="N632" s="144"/>
    </row>
    <row r="633" spans="1:14" s="15" customFormat="1" ht="14.25" customHeight="1" x14ac:dyDescent="0.25">
      <c r="A633" s="175" t="s">
        <v>0</v>
      </c>
      <c r="B633" s="175"/>
      <c r="C633" s="10">
        <f>SUM(D633:F633)</f>
        <v>2095</v>
      </c>
      <c r="D633" s="77">
        <v>765</v>
      </c>
      <c r="E633" s="77">
        <v>665</v>
      </c>
      <c r="F633" s="77">
        <v>665</v>
      </c>
      <c r="G633" s="177"/>
      <c r="H633" s="184"/>
      <c r="I633" s="181"/>
      <c r="J633" s="181"/>
      <c r="K633" s="143"/>
      <c r="L633" s="134"/>
      <c r="M633" s="144"/>
      <c r="N633" s="144"/>
    </row>
    <row r="634" spans="1:14" s="15" customFormat="1" ht="15" customHeight="1" x14ac:dyDescent="0.25">
      <c r="A634" s="175" t="s">
        <v>1</v>
      </c>
      <c r="B634" s="175"/>
      <c r="C634" s="5"/>
      <c r="D634" s="68"/>
      <c r="E634" s="68"/>
      <c r="F634" s="68"/>
      <c r="G634" s="177"/>
      <c r="H634" s="184"/>
      <c r="I634" s="181"/>
      <c r="J634" s="181"/>
      <c r="K634" s="143"/>
      <c r="L634" s="134"/>
      <c r="M634" s="144"/>
      <c r="N634" s="144"/>
    </row>
    <row r="635" spans="1:14" s="15" customFormat="1" ht="15" customHeight="1" x14ac:dyDescent="0.25">
      <c r="A635" s="175" t="s">
        <v>2</v>
      </c>
      <c r="B635" s="175"/>
      <c r="C635" s="5"/>
      <c r="D635" s="68"/>
      <c r="E635" s="68"/>
      <c r="F635" s="68"/>
      <c r="G635" s="177"/>
      <c r="H635" s="184"/>
      <c r="I635" s="181"/>
      <c r="J635" s="181"/>
      <c r="K635" s="143"/>
      <c r="L635" s="134"/>
      <c r="M635" s="144"/>
      <c r="N635" s="144"/>
    </row>
    <row r="636" spans="1:14" s="31" customFormat="1" ht="12" customHeight="1" x14ac:dyDescent="0.25">
      <c r="A636" s="175" t="s">
        <v>43</v>
      </c>
      <c r="B636" s="199"/>
      <c r="C636" s="5"/>
      <c r="D636" s="68"/>
      <c r="E636" s="68"/>
      <c r="F636" s="68"/>
      <c r="G636" s="177"/>
      <c r="H636" s="184"/>
      <c r="I636" s="181"/>
      <c r="J636" s="181"/>
      <c r="K636" s="145"/>
      <c r="L636" s="146"/>
      <c r="M636" s="147"/>
      <c r="N636" s="147"/>
    </row>
    <row r="637" spans="1:14" s="15" customFormat="1" ht="14.25" customHeight="1" x14ac:dyDescent="0.25">
      <c r="A637" s="175" t="s">
        <v>42</v>
      </c>
      <c r="B637" s="175"/>
      <c r="C637" s="5"/>
      <c r="D637" s="68"/>
      <c r="E637" s="68"/>
      <c r="F637" s="68"/>
      <c r="G637" s="178"/>
      <c r="H637" s="185"/>
      <c r="I637" s="182"/>
      <c r="J637" s="182"/>
      <c r="K637" s="143"/>
      <c r="L637" s="134"/>
      <c r="M637" s="144"/>
      <c r="N637" s="144"/>
    </row>
    <row r="638" spans="1:14" s="15" customFormat="1" ht="67.5" customHeight="1" x14ac:dyDescent="0.25">
      <c r="A638" s="6" t="s">
        <v>96</v>
      </c>
      <c r="B638" s="4" t="s">
        <v>266</v>
      </c>
      <c r="C638" s="5"/>
      <c r="D638" s="68"/>
      <c r="E638" s="68"/>
      <c r="F638" s="68"/>
      <c r="G638" s="176" t="s">
        <v>12</v>
      </c>
      <c r="H638" s="300" t="s">
        <v>267</v>
      </c>
      <c r="I638" s="180" t="s">
        <v>150</v>
      </c>
      <c r="J638" s="180" t="s">
        <v>151</v>
      </c>
      <c r="K638" s="143"/>
      <c r="L638" s="134"/>
      <c r="M638" s="144"/>
      <c r="N638" s="144"/>
    </row>
    <row r="639" spans="1:14" s="15" customFormat="1" ht="13.5" customHeight="1" x14ac:dyDescent="0.25">
      <c r="A639" s="175" t="s">
        <v>4</v>
      </c>
      <c r="B639" s="175"/>
      <c r="C639" s="5">
        <f>SUM(C640:C643)</f>
        <v>1120</v>
      </c>
      <c r="D639" s="68">
        <f>SUM(D640:D643)</f>
        <v>440</v>
      </c>
      <c r="E639" s="68">
        <f>SUM(E640:E643)</f>
        <v>340</v>
      </c>
      <c r="F639" s="68">
        <f>SUM(F640:F643)</f>
        <v>340</v>
      </c>
      <c r="G639" s="177"/>
      <c r="H639" s="301"/>
      <c r="I639" s="181"/>
      <c r="J639" s="181"/>
      <c r="K639" s="143"/>
      <c r="L639" s="134"/>
      <c r="M639" s="144"/>
      <c r="N639" s="144"/>
    </row>
    <row r="640" spans="1:14" s="15" customFormat="1" ht="12.75" customHeight="1" x14ac:dyDescent="0.25">
      <c r="A640" s="175" t="s">
        <v>7</v>
      </c>
      <c r="B640" s="175"/>
      <c r="C640" s="5"/>
      <c r="D640" s="68"/>
      <c r="E640" s="68"/>
      <c r="F640" s="68"/>
      <c r="G640" s="177"/>
      <c r="H640" s="301"/>
      <c r="I640" s="181"/>
      <c r="J640" s="181"/>
      <c r="K640" s="143"/>
      <c r="L640" s="134"/>
      <c r="M640" s="144"/>
      <c r="N640" s="144"/>
    </row>
    <row r="641" spans="1:14" s="15" customFormat="1" ht="15.75" customHeight="1" x14ac:dyDescent="0.25">
      <c r="A641" s="175" t="s">
        <v>0</v>
      </c>
      <c r="B641" s="175"/>
      <c r="C641" s="10">
        <f>SUM(D641:F641)</f>
        <v>1120</v>
      </c>
      <c r="D641" s="77">
        <v>440</v>
      </c>
      <c r="E641" s="77">
        <v>340</v>
      </c>
      <c r="F641" s="77">
        <v>340</v>
      </c>
      <c r="G641" s="177"/>
      <c r="H641" s="301"/>
      <c r="I641" s="181"/>
      <c r="J641" s="181"/>
      <c r="K641" s="143"/>
      <c r="L641" s="134"/>
      <c r="M641" s="144"/>
      <c r="N641" s="144"/>
    </row>
    <row r="642" spans="1:14" s="15" customFormat="1" ht="12.75" customHeight="1" x14ac:dyDescent="0.25">
      <c r="A642" s="175" t="s">
        <v>1</v>
      </c>
      <c r="B642" s="175"/>
      <c r="C642" s="5"/>
      <c r="D642" s="68"/>
      <c r="E642" s="68"/>
      <c r="F642" s="68"/>
      <c r="G642" s="177"/>
      <c r="H642" s="301"/>
      <c r="I642" s="181"/>
      <c r="J642" s="181"/>
      <c r="K642" s="143"/>
      <c r="L642" s="134"/>
      <c r="M642" s="144"/>
      <c r="N642" s="144"/>
    </row>
    <row r="643" spans="1:14" s="15" customFormat="1" ht="12.75" customHeight="1" x14ac:dyDescent="0.25">
      <c r="A643" s="175" t="s">
        <v>2</v>
      </c>
      <c r="B643" s="175"/>
      <c r="C643" s="5"/>
      <c r="D643" s="68"/>
      <c r="E643" s="68"/>
      <c r="F643" s="68"/>
      <c r="G643" s="177"/>
      <c r="H643" s="301"/>
      <c r="I643" s="181"/>
      <c r="J643" s="181"/>
      <c r="K643" s="143"/>
      <c r="L643" s="134"/>
      <c r="M643" s="144"/>
      <c r="N643" s="144"/>
    </row>
    <row r="644" spans="1:14" s="31" customFormat="1" ht="12.75" customHeight="1" x14ac:dyDescent="0.25">
      <c r="A644" s="175" t="s">
        <v>43</v>
      </c>
      <c r="B644" s="199"/>
      <c r="C644" s="5"/>
      <c r="D644" s="68"/>
      <c r="E644" s="68"/>
      <c r="F644" s="68"/>
      <c r="G644" s="177"/>
      <c r="H644" s="301"/>
      <c r="I644" s="181"/>
      <c r="J644" s="181"/>
      <c r="K644" s="145"/>
      <c r="L644" s="146"/>
      <c r="M644" s="147"/>
      <c r="N644" s="147"/>
    </row>
    <row r="645" spans="1:14" s="15" customFormat="1" ht="16.5" customHeight="1" x14ac:dyDescent="0.25">
      <c r="A645" s="175" t="s">
        <v>42</v>
      </c>
      <c r="B645" s="175"/>
      <c r="C645" s="5"/>
      <c r="D645" s="68"/>
      <c r="E645" s="68"/>
      <c r="F645" s="68"/>
      <c r="G645" s="178"/>
      <c r="H645" s="301"/>
      <c r="I645" s="181"/>
      <c r="J645" s="181"/>
      <c r="K645" s="143"/>
      <c r="L645" s="134"/>
      <c r="M645" s="144"/>
      <c r="N645" s="144"/>
    </row>
    <row r="646" spans="1:14" ht="66" customHeight="1" x14ac:dyDescent="0.25">
      <c r="A646" s="6" t="s">
        <v>210</v>
      </c>
      <c r="B646" s="4" t="s">
        <v>173</v>
      </c>
      <c r="C646" s="5"/>
      <c r="D646" s="68"/>
      <c r="E646" s="68"/>
      <c r="F646" s="68"/>
      <c r="G646" s="176" t="s">
        <v>12</v>
      </c>
      <c r="H646" s="183" t="s">
        <v>221</v>
      </c>
      <c r="I646" s="180" t="s">
        <v>150</v>
      </c>
      <c r="J646" s="180" t="s">
        <v>151</v>
      </c>
    </row>
    <row r="647" spans="1:14" s="15" customFormat="1" ht="13.5" customHeight="1" x14ac:dyDescent="0.25">
      <c r="A647" s="172" t="s">
        <v>4</v>
      </c>
      <c r="B647" s="173"/>
      <c r="C647" s="5">
        <f>SUM(C648:C652)</f>
        <v>0</v>
      </c>
      <c r="D647" s="68">
        <f>SUM(D648:D652)</f>
        <v>0</v>
      </c>
      <c r="E647" s="68">
        <f>SUM(E648:E652)</f>
        <v>0</v>
      </c>
      <c r="F647" s="68">
        <f>SUM(F648:F652)</f>
        <v>0</v>
      </c>
      <c r="G647" s="177"/>
      <c r="H647" s="184"/>
      <c r="I647" s="181"/>
      <c r="J647" s="181"/>
      <c r="K647" s="143"/>
      <c r="L647" s="134"/>
      <c r="M647" s="144"/>
      <c r="N647" s="144"/>
    </row>
    <row r="648" spans="1:14" s="15" customFormat="1" ht="13.5" customHeight="1" x14ac:dyDescent="0.25">
      <c r="A648" s="172" t="s">
        <v>7</v>
      </c>
      <c r="B648" s="173"/>
      <c r="C648" s="5"/>
      <c r="D648" s="68"/>
      <c r="E648" s="68"/>
      <c r="F648" s="68"/>
      <c r="G648" s="177"/>
      <c r="H648" s="184"/>
      <c r="I648" s="181"/>
      <c r="J648" s="181"/>
      <c r="K648" s="143"/>
      <c r="L648" s="134"/>
      <c r="M648" s="144"/>
      <c r="N648" s="144"/>
    </row>
    <row r="649" spans="1:14" s="15" customFormat="1" ht="13.5" customHeight="1" x14ac:dyDescent="0.25">
      <c r="A649" s="172" t="s">
        <v>0</v>
      </c>
      <c r="B649" s="173"/>
      <c r="C649" s="10">
        <f>SUM(D649:F649)</f>
        <v>0</v>
      </c>
      <c r="D649" s="77">
        <v>0</v>
      </c>
      <c r="E649" s="77">
        <v>0</v>
      </c>
      <c r="F649" s="77">
        <v>0</v>
      </c>
      <c r="G649" s="177"/>
      <c r="H649" s="184"/>
      <c r="I649" s="181"/>
      <c r="J649" s="181"/>
      <c r="K649" s="143"/>
      <c r="L649" s="134"/>
      <c r="M649" s="144"/>
      <c r="N649" s="144"/>
    </row>
    <row r="650" spans="1:14" s="15" customFormat="1" ht="13.5" customHeight="1" x14ac:dyDescent="0.25">
      <c r="A650" s="172" t="s">
        <v>1</v>
      </c>
      <c r="B650" s="173"/>
      <c r="C650" s="5"/>
      <c r="D650" s="68"/>
      <c r="E650" s="68"/>
      <c r="F650" s="68"/>
      <c r="G650" s="177"/>
      <c r="H650" s="184"/>
      <c r="I650" s="181"/>
      <c r="J650" s="181"/>
      <c r="K650" s="143"/>
      <c r="L650" s="134"/>
      <c r="M650" s="144"/>
      <c r="N650" s="144"/>
    </row>
    <row r="651" spans="1:14" s="15" customFormat="1" ht="13.5" customHeight="1" x14ac:dyDescent="0.25">
      <c r="A651" s="172" t="s">
        <v>2</v>
      </c>
      <c r="B651" s="173"/>
      <c r="C651" s="5"/>
      <c r="D651" s="68"/>
      <c r="E651" s="68"/>
      <c r="F651" s="68"/>
      <c r="G651" s="177"/>
      <c r="H651" s="184"/>
      <c r="I651" s="181"/>
      <c r="J651" s="181"/>
      <c r="K651" s="143"/>
      <c r="L651" s="134"/>
      <c r="M651" s="144"/>
      <c r="N651" s="144"/>
    </row>
    <row r="652" spans="1:14" s="31" customFormat="1" ht="13.5" customHeight="1" x14ac:dyDescent="0.25">
      <c r="A652" s="172" t="s">
        <v>43</v>
      </c>
      <c r="B652" s="173"/>
      <c r="C652" s="5"/>
      <c r="D652" s="68"/>
      <c r="E652" s="68"/>
      <c r="F652" s="68"/>
      <c r="G652" s="124"/>
      <c r="H652" s="185"/>
      <c r="I652" s="182"/>
      <c r="J652" s="182"/>
      <c r="K652" s="145"/>
      <c r="L652" s="146"/>
      <c r="M652" s="147"/>
      <c r="N652" s="147"/>
    </row>
    <row r="653" spans="1:14" s="15" customFormat="1" ht="73.5" customHeight="1" x14ac:dyDescent="0.25">
      <c r="A653" s="20" t="s">
        <v>35</v>
      </c>
      <c r="B653" s="12" t="s">
        <v>282</v>
      </c>
      <c r="C653" s="11"/>
      <c r="D653" s="78"/>
      <c r="E653" s="88"/>
      <c r="F653" s="88"/>
      <c r="G653" s="308" t="s">
        <v>192</v>
      </c>
      <c r="H653" s="305" t="s">
        <v>245</v>
      </c>
      <c r="I653" s="208" t="s">
        <v>150</v>
      </c>
      <c r="J653" s="208" t="s">
        <v>151</v>
      </c>
      <c r="K653" s="143">
        <v>813</v>
      </c>
      <c r="L653" s="134">
        <f>SUM(D664)</f>
        <v>75</v>
      </c>
      <c r="M653" s="134">
        <f>SUM(E664)</f>
        <v>90</v>
      </c>
      <c r="N653" s="134">
        <f>SUM(F664)</f>
        <v>90</v>
      </c>
    </row>
    <row r="654" spans="1:14" s="15" customFormat="1" ht="15" customHeight="1" x14ac:dyDescent="0.25">
      <c r="A654" s="187" t="s">
        <v>4</v>
      </c>
      <c r="B654" s="187"/>
      <c r="C654" s="12">
        <f>SUM(C662,C670,C678,C686)</f>
        <v>2353</v>
      </c>
      <c r="D654" s="12">
        <f>SUM(D662,D670,D678,D686)</f>
        <v>1221</v>
      </c>
      <c r="E654" s="12">
        <f>SUM(E662,E670,E678,E686)</f>
        <v>526</v>
      </c>
      <c r="F654" s="12">
        <f>SUM(F662,F670,F678,F686)</f>
        <v>606</v>
      </c>
      <c r="G654" s="309"/>
      <c r="H654" s="306"/>
      <c r="I654" s="209"/>
      <c r="J654" s="209"/>
      <c r="K654" s="143">
        <v>815</v>
      </c>
      <c r="L654" s="134">
        <f>SUM(D672,D680,D688)</f>
        <v>1146</v>
      </c>
      <c r="M654" s="134">
        <f>SUM(E672,E680,E688)</f>
        <v>436</v>
      </c>
      <c r="N654" s="134">
        <f>SUM(F672,F680,F688)</f>
        <v>516</v>
      </c>
    </row>
    <row r="655" spans="1:14" s="15" customFormat="1" ht="15" customHeight="1" x14ac:dyDescent="0.25">
      <c r="A655" s="187" t="s">
        <v>7</v>
      </c>
      <c r="B655" s="187"/>
      <c r="C655" s="12"/>
      <c r="D655" s="73"/>
      <c r="E655" s="73"/>
      <c r="F655" s="73"/>
      <c r="G655" s="309"/>
      <c r="H655" s="306"/>
      <c r="I655" s="209"/>
      <c r="J655" s="209"/>
      <c r="K655" s="143"/>
      <c r="L655" s="134"/>
      <c r="M655" s="144"/>
      <c r="N655" s="144"/>
    </row>
    <row r="656" spans="1:14" s="15" customFormat="1" ht="15" customHeight="1" x14ac:dyDescent="0.25">
      <c r="A656" s="187" t="s">
        <v>0</v>
      </c>
      <c r="B656" s="187"/>
      <c r="C656" s="12">
        <f>SUM(C664,C672,C680,C688)</f>
        <v>2353</v>
      </c>
      <c r="D656" s="12">
        <f>SUM(D664,D672,D680,D688)</f>
        <v>1221</v>
      </c>
      <c r="E656" s="12">
        <f>SUM(E664,E672,E680,E688)</f>
        <v>526</v>
      </c>
      <c r="F656" s="12">
        <f>SUM(F664,F672,F680,F688)</f>
        <v>606</v>
      </c>
      <c r="G656" s="309"/>
      <c r="H656" s="306"/>
      <c r="I656" s="209"/>
      <c r="J656" s="209"/>
      <c r="K656" s="143"/>
      <c r="L656" s="134"/>
      <c r="M656" s="144"/>
      <c r="N656" s="144"/>
    </row>
    <row r="657" spans="1:14" s="15" customFormat="1" ht="15" customHeight="1" x14ac:dyDescent="0.25">
      <c r="A657" s="187" t="s">
        <v>1</v>
      </c>
      <c r="B657" s="187"/>
      <c r="C657" s="12"/>
      <c r="D657" s="73"/>
      <c r="E657" s="73"/>
      <c r="F657" s="73"/>
      <c r="G657" s="309"/>
      <c r="H657" s="306"/>
      <c r="I657" s="209"/>
      <c r="J657" s="209"/>
      <c r="K657" s="143"/>
      <c r="L657" s="134"/>
      <c r="M657" s="144"/>
      <c r="N657" s="144"/>
    </row>
    <row r="658" spans="1:14" s="15" customFormat="1" ht="15" customHeight="1" x14ac:dyDescent="0.25">
      <c r="A658" s="187" t="s">
        <v>2</v>
      </c>
      <c r="B658" s="187"/>
      <c r="C658" s="12"/>
      <c r="D658" s="73"/>
      <c r="E658" s="73"/>
      <c r="F658" s="73"/>
      <c r="G658" s="309"/>
      <c r="H658" s="306"/>
      <c r="I658" s="209"/>
      <c r="J658" s="209"/>
      <c r="K658" s="143"/>
      <c r="L658" s="134"/>
      <c r="M658" s="144"/>
      <c r="N658" s="144"/>
    </row>
    <row r="659" spans="1:14" s="15" customFormat="1" ht="15" customHeight="1" x14ac:dyDescent="0.25">
      <c r="A659" s="187" t="s">
        <v>43</v>
      </c>
      <c r="B659" s="210"/>
      <c r="C659" s="12"/>
      <c r="D659" s="73"/>
      <c r="E659" s="73"/>
      <c r="F659" s="73"/>
      <c r="G659" s="309"/>
      <c r="H659" s="306"/>
      <c r="I659" s="209"/>
      <c r="J659" s="209"/>
      <c r="K659" s="143"/>
      <c r="L659" s="134"/>
      <c r="M659" s="144"/>
      <c r="N659" s="144"/>
    </row>
    <row r="660" spans="1:14" s="15" customFormat="1" ht="15" customHeight="1" x14ac:dyDescent="0.25">
      <c r="A660" s="187" t="s">
        <v>42</v>
      </c>
      <c r="B660" s="187"/>
      <c r="C660" s="12"/>
      <c r="D660" s="73"/>
      <c r="E660" s="73"/>
      <c r="F660" s="73"/>
      <c r="G660" s="310"/>
      <c r="H660" s="307"/>
      <c r="I660" s="235"/>
      <c r="J660" s="235"/>
      <c r="K660" s="143"/>
      <c r="L660" s="134"/>
      <c r="M660" s="144"/>
      <c r="N660" s="144"/>
    </row>
    <row r="661" spans="1:14" s="15" customFormat="1" ht="57.75" customHeight="1" x14ac:dyDescent="0.25">
      <c r="A661" s="6" t="s">
        <v>59</v>
      </c>
      <c r="B661" s="4" t="s">
        <v>274</v>
      </c>
      <c r="C661" s="5"/>
      <c r="D661" s="68"/>
      <c r="E661" s="68"/>
      <c r="F661" s="68"/>
      <c r="G661" s="179" t="s">
        <v>191</v>
      </c>
      <c r="H661" s="184" t="s">
        <v>14</v>
      </c>
      <c r="I661" s="182" t="s">
        <v>150</v>
      </c>
      <c r="J661" s="182" t="s">
        <v>151</v>
      </c>
      <c r="K661" s="143"/>
      <c r="L661" s="134"/>
      <c r="M661" s="144"/>
      <c r="N661" s="144"/>
    </row>
    <row r="662" spans="1:14" s="15" customFormat="1" ht="14.25" customHeight="1" x14ac:dyDescent="0.25">
      <c r="A662" s="175" t="s">
        <v>4</v>
      </c>
      <c r="B662" s="175"/>
      <c r="C662" s="5">
        <f>SUM(C663:C668)</f>
        <v>255</v>
      </c>
      <c r="D662" s="68">
        <f>SUM(D663:D668)</f>
        <v>75</v>
      </c>
      <c r="E662" s="68">
        <f>SUM(E663:E668)</f>
        <v>90</v>
      </c>
      <c r="F662" s="68">
        <f>SUM(F663:F668)</f>
        <v>90</v>
      </c>
      <c r="G662" s="179"/>
      <c r="H662" s="184"/>
      <c r="I662" s="200"/>
      <c r="J662" s="200"/>
      <c r="K662" s="143"/>
      <c r="L662" s="134"/>
      <c r="M662" s="144"/>
      <c r="N662" s="144"/>
    </row>
    <row r="663" spans="1:14" s="15" customFormat="1" ht="14.25" customHeight="1" x14ac:dyDescent="0.25">
      <c r="A663" s="175" t="s">
        <v>7</v>
      </c>
      <c r="B663" s="175"/>
      <c r="C663" s="5"/>
      <c r="D663" s="68"/>
      <c r="E663" s="68"/>
      <c r="F663" s="68"/>
      <c r="G663" s="179"/>
      <c r="H663" s="184"/>
      <c r="I663" s="200"/>
      <c r="J663" s="200"/>
      <c r="K663" s="143"/>
      <c r="L663" s="134"/>
      <c r="M663" s="144"/>
      <c r="N663" s="144"/>
    </row>
    <row r="664" spans="1:14" s="15" customFormat="1" ht="14.25" customHeight="1" x14ac:dyDescent="0.25">
      <c r="A664" s="175" t="s">
        <v>0</v>
      </c>
      <c r="B664" s="175"/>
      <c r="C664" s="14">
        <f>SUM(D664:F664)</f>
        <v>255</v>
      </c>
      <c r="D664" s="76">
        <v>75</v>
      </c>
      <c r="E664" s="76">
        <v>90</v>
      </c>
      <c r="F664" s="76">
        <v>90</v>
      </c>
      <c r="G664" s="179"/>
      <c r="H664" s="184"/>
      <c r="I664" s="200"/>
      <c r="J664" s="200"/>
      <c r="K664" s="143"/>
      <c r="L664" s="134"/>
      <c r="M664" s="144"/>
      <c r="N664" s="144"/>
    </row>
    <row r="665" spans="1:14" s="15" customFormat="1" ht="14.25" customHeight="1" x14ac:dyDescent="0.25">
      <c r="A665" s="175" t="s">
        <v>1</v>
      </c>
      <c r="B665" s="175"/>
      <c r="C665" s="5"/>
      <c r="D665" s="68"/>
      <c r="E665" s="68"/>
      <c r="F665" s="68"/>
      <c r="G665" s="179"/>
      <c r="H665" s="184"/>
      <c r="I665" s="200"/>
      <c r="J665" s="200"/>
      <c r="K665" s="143"/>
      <c r="L665" s="134"/>
      <c r="M665" s="144"/>
      <c r="N665" s="144"/>
    </row>
    <row r="666" spans="1:14" s="15" customFormat="1" ht="14.25" customHeight="1" x14ac:dyDescent="0.25">
      <c r="A666" s="175" t="s">
        <v>2</v>
      </c>
      <c r="B666" s="175"/>
      <c r="C666" s="5"/>
      <c r="D666" s="68"/>
      <c r="E666" s="68"/>
      <c r="F666" s="68"/>
      <c r="G666" s="179"/>
      <c r="H666" s="184"/>
      <c r="I666" s="200"/>
      <c r="J666" s="200"/>
      <c r="K666" s="143"/>
      <c r="L666" s="134"/>
      <c r="M666" s="144"/>
      <c r="N666" s="144"/>
    </row>
    <row r="667" spans="1:14" s="31" customFormat="1" ht="14.25" customHeight="1" x14ac:dyDescent="0.25">
      <c r="A667" s="175" t="s">
        <v>43</v>
      </c>
      <c r="B667" s="199"/>
      <c r="C667" s="5"/>
      <c r="D667" s="68"/>
      <c r="E667" s="68"/>
      <c r="F667" s="68"/>
      <c r="G667" s="179"/>
      <c r="H667" s="184"/>
      <c r="I667" s="200"/>
      <c r="J667" s="200"/>
      <c r="K667" s="145"/>
      <c r="L667" s="146"/>
      <c r="M667" s="147"/>
      <c r="N667" s="147"/>
    </row>
    <row r="668" spans="1:14" s="15" customFormat="1" ht="14.25" customHeight="1" x14ac:dyDescent="0.25">
      <c r="A668" s="175" t="s">
        <v>42</v>
      </c>
      <c r="B668" s="175"/>
      <c r="C668" s="5"/>
      <c r="D668" s="68"/>
      <c r="E668" s="68"/>
      <c r="F668" s="68"/>
      <c r="G668" s="179"/>
      <c r="H668" s="185"/>
      <c r="I668" s="200"/>
      <c r="J668" s="200"/>
      <c r="K668" s="143"/>
      <c r="L668" s="134"/>
      <c r="M668" s="144"/>
      <c r="N668" s="144"/>
    </row>
    <row r="669" spans="1:14" s="15" customFormat="1" ht="64.2" customHeight="1" x14ac:dyDescent="0.25">
      <c r="A669" s="6" t="s">
        <v>59</v>
      </c>
      <c r="B669" s="4" t="s">
        <v>274</v>
      </c>
      <c r="C669" s="5"/>
      <c r="D669" s="68"/>
      <c r="E669" s="74"/>
      <c r="F669" s="74"/>
      <c r="G669" s="176" t="s">
        <v>12</v>
      </c>
      <c r="H669" s="183" t="s">
        <v>14</v>
      </c>
      <c r="I669" s="200" t="s">
        <v>150</v>
      </c>
      <c r="J669" s="200" t="s">
        <v>151</v>
      </c>
      <c r="K669" s="143"/>
      <c r="L669" s="134"/>
      <c r="M669" s="144"/>
      <c r="N669" s="144"/>
    </row>
    <row r="670" spans="1:14" s="15" customFormat="1" ht="15" customHeight="1" x14ac:dyDescent="0.25">
      <c r="A670" s="175" t="s">
        <v>4</v>
      </c>
      <c r="B670" s="175"/>
      <c r="C670" s="5">
        <f>SUM(C671:C676)</f>
        <v>430</v>
      </c>
      <c r="D670" s="68">
        <f>SUM(D671:D676)</f>
        <v>110</v>
      </c>
      <c r="E670" s="68">
        <f>SUM(E671:E676)</f>
        <v>160</v>
      </c>
      <c r="F670" s="68">
        <f>SUM(F671:F676)</f>
        <v>160</v>
      </c>
      <c r="G670" s="177"/>
      <c r="H670" s="184"/>
      <c r="I670" s="200"/>
      <c r="J670" s="200"/>
      <c r="K670" s="143"/>
      <c r="L670" s="134"/>
      <c r="M670" s="144"/>
      <c r="N670" s="144"/>
    </row>
    <row r="671" spans="1:14" s="15" customFormat="1" ht="15" customHeight="1" x14ac:dyDescent="0.25">
      <c r="A671" s="175" t="s">
        <v>7</v>
      </c>
      <c r="B671" s="175"/>
      <c r="C671" s="5"/>
      <c r="D671" s="68"/>
      <c r="E671" s="68"/>
      <c r="F671" s="68"/>
      <c r="G671" s="177"/>
      <c r="H671" s="184"/>
      <c r="I671" s="200"/>
      <c r="J671" s="200"/>
      <c r="K671" s="143"/>
      <c r="L671" s="134"/>
      <c r="M671" s="144"/>
      <c r="N671" s="144"/>
    </row>
    <row r="672" spans="1:14" s="15" customFormat="1" ht="15" customHeight="1" x14ac:dyDescent="0.25">
      <c r="A672" s="175" t="s">
        <v>0</v>
      </c>
      <c r="B672" s="175"/>
      <c r="C672" s="10">
        <f>SUM(D672:F672)</f>
        <v>430</v>
      </c>
      <c r="D672" s="77">
        <v>110</v>
      </c>
      <c r="E672" s="77">
        <v>160</v>
      </c>
      <c r="F672" s="77">
        <v>160</v>
      </c>
      <c r="G672" s="177"/>
      <c r="H672" s="184"/>
      <c r="I672" s="200"/>
      <c r="J672" s="200"/>
      <c r="K672" s="143"/>
      <c r="L672" s="134"/>
      <c r="M672" s="144"/>
      <c r="N672" s="144"/>
    </row>
    <row r="673" spans="1:14" s="15" customFormat="1" ht="15" customHeight="1" x14ac:dyDescent="0.25">
      <c r="A673" s="175" t="s">
        <v>1</v>
      </c>
      <c r="B673" s="175"/>
      <c r="C673" s="5"/>
      <c r="D673" s="68"/>
      <c r="E673" s="68"/>
      <c r="F673" s="68"/>
      <c r="G673" s="53"/>
      <c r="H673" s="7"/>
      <c r="I673" s="200"/>
      <c r="J673" s="200"/>
      <c r="K673" s="143"/>
      <c r="L673" s="134"/>
      <c r="M673" s="144"/>
      <c r="N673" s="144"/>
    </row>
    <row r="674" spans="1:14" s="15" customFormat="1" ht="15" customHeight="1" x14ac:dyDescent="0.25">
      <c r="A674" s="175" t="s">
        <v>2</v>
      </c>
      <c r="B674" s="175"/>
      <c r="C674" s="5"/>
      <c r="D674" s="68"/>
      <c r="E674" s="68"/>
      <c r="F674" s="68"/>
      <c r="G674" s="53"/>
      <c r="H674" s="7"/>
      <c r="I674" s="200"/>
      <c r="J674" s="200"/>
      <c r="K674" s="143"/>
      <c r="L674" s="134"/>
      <c r="M674" s="144"/>
      <c r="N674" s="144"/>
    </row>
    <row r="675" spans="1:14" s="31" customFormat="1" ht="15" customHeight="1" x14ac:dyDescent="0.25">
      <c r="A675" s="175" t="s">
        <v>43</v>
      </c>
      <c r="B675" s="199"/>
      <c r="C675" s="5"/>
      <c r="D675" s="68"/>
      <c r="E675" s="68"/>
      <c r="F675" s="68"/>
      <c r="G675" s="53"/>
      <c r="H675" s="7"/>
      <c r="I675" s="200"/>
      <c r="J675" s="200"/>
      <c r="K675" s="145"/>
      <c r="L675" s="146"/>
      <c r="M675" s="147"/>
      <c r="N675" s="147"/>
    </row>
    <row r="676" spans="1:14" s="15" customFormat="1" ht="15" customHeight="1" x14ac:dyDescent="0.25">
      <c r="A676" s="175" t="s">
        <v>42</v>
      </c>
      <c r="B676" s="175"/>
      <c r="C676" s="5"/>
      <c r="D676" s="68"/>
      <c r="E676" s="68"/>
      <c r="F676" s="68"/>
      <c r="G676" s="54"/>
      <c r="H676" s="8"/>
      <c r="I676" s="200"/>
      <c r="J676" s="200"/>
      <c r="K676" s="143"/>
      <c r="L676" s="134"/>
      <c r="M676" s="144"/>
      <c r="N676" s="144"/>
    </row>
    <row r="677" spans="1:14" s="15" customFormat="1" ht="114" customHeight="1" x14ac:dyDescent="0.25">
      <c r="A677" s="6" t="s">
        <v>142</v>
      </c>
      <c r="B677" s="4" t="s">
        <v>268</v>
      </c>
      <c r="C677" s="5"/>
      <c r="D677" s="68"/>
      <c r="E677" s="68"/>
      <c r="F677" s="68"/>
      <c r="G677" s="176" t="s">
        <v>12</v>
      </c>
      <c r="H677" s="297" t="s">
        <v>72</v>
      </c>
      <c r="I677" s="180" t="s">
        <v>150</v>
      </c>
      <c r="J677" s="180" t="s">
        <v>151</v>
      </c>
      <c r="K677" s="143"/>
      <c r="L677" s="134"/>
      <c r="M677" s="144"/>
      <c r="N677" s="144"/>
    </row>
    <row r="678" spans="1:14" s="15" customFormat="1" ht="12.75" customHeight="1" x14ac:dyDescent="0.25">
      <c r="A678" s="175" t="s">
        <v>4</v>
      </c>
      <c r="B678" s="175"/>
      <c r="C678" s="5">
        <f>SUM(C679:C684)</f>
        <v>1270</v>
      </c>
      <c r="D678" s="68">
        <f>SUM(D679:D684)</f>
        <v>900</v>
      </c>
      <c r="E678" s="68">
        <f>SUM(E679:E684)</f>
        <v>140</v>
      </c>
      <c r="F678" s="68">
        <f>SUM(F679:F684)</f>
        <v>230</v>
      </c>
      <c r="G678" s="177"/>
      <c r="H678" s="298"/>
      <c r="I678" s="181"/>
      <c r="J678" s="181"/>
      <c r="K678" s="143"/>
      <c r="L678" s="134"/>
      <c r="M678" s="144"/>
      <c r="N678" s="144"/>
    </row>
    <row r="679" spans="1:14" s="15" customFormat="1" ht="12.75" customHeight="1" x14ac:dyDescent="0.25">
      <c r="A679" s="175" t="s">
        <v>7</v>
      </c>
      <c r="B679" s="175"/>
      <c r="C679" s="5"/>
      <c r="D679" s="68"/>
      <c r="E679" s="68"/>
      <c r="F679" s="68"/>
      <c r="G679" s="177"/>
      <c r="H679" s="298"/>
      <c r="I679" s="181"/>
      <c r="J679" s="181"/>
      <c r="K679" s="143"/>
      <c r="L679" s="134"/>
      <c r="M679" s="144"/>
      <c r="N679" s="144"/>
    </row>
    <row r="680" spans="1:14" s="15" customFormat="1" ht="12.75" customHeight="1" x14ac:dyDescent="0.25">
      <c r="A680" s="175" t="s">
        <v>0</v>
      </c>
      <c r="B680" s="175"/>
      <c r="C680" s="10">
        <f>SUM(D680:F680)</f>
        <v>1270</v>
      </c>
      <c r="D680" s="77">
        <v>900</v>
      </c>
      <c r="E680" s="77">
        <v>140</v>
      </c>
      <c r="F680" s="77">
        <v>230</v>
      </c>
      <c r="G680" s="177"/>
      <c r="H680" s="298"/>
      <c r="I680" s="181"/>
      <c r="J680" s="181"/>
      <c r="K680" s="143"/>
      <c r="L680" s="134"/>
      <c r="M680" s="144"/>
      <c r="N680" s="144"/>
    </row>
    <row r="681" spans="1:14" s="15" customFormat="1" ht="12.75" customHeight="1" x14ac:dyDescent="0.25">
      <c r="A681" s="175" t="s">
        <v>1</v>
      </c>
      <c r="B681" s="175"/>
      <c r="C681" s="5"/>
      <c r="D681" s="68"/>
      <c r="E681" s="68"/>
      <c r="F681" s="68"/>
      <c r="G681" s="177"/>
      <c r="H681" s="298"/>
      <c r="I681" s="181"/>
      <c r="J681" s="181"/>
      <c r="K681" s="143"/>
      <c r="L681" s="134"/>
      <c r="M681" s="144"/>
      <c r="N681" s="144"/>
    </row>
    <row r="682" spans="1:14" s="15" customFormat="1" ht="12.75" customHeight="1" x14ac:dyDescent="0.25">
      <c r="A682" s="175" t="s">
        <v>2</v>
      </c>
      <c r="B682" s="175"/>
      <c r="C682" s="5"/>
      <c r="D682" s="68"/>
      <c r="E682" s="68"/>
      <c r="F682" s="68"/>
      <c r="G682" s="177"/>
      <c r="H682" s="298"/>
      <c r="I682" s="181"/>
      <c r="J682" s="181"/>
      <c r="K682" s="143"/>
      <c r="L682" s="134"/>
      <c r="M682" s="144"/>
      <c r="N682" s="144"/>
    </row>
    <row r="683" spans="1:14" s="31" customFormat="1" ht="12.75" customHeight="1" x14ac:dyDescent="0.25">
      <c r="A683" s="175" t="s">
        <v>43</v>
      </c>
      <c r="B683" s="199"/>
      <c r="C683" s="5"/>
      <c r="D683" s="68"/>
      <c r="E683" s="68"/>
      <c r="F683" s="68"/>
      <c r="G683" s="177"/>
      <c r="H683" s="298"/>
      <c r="I683" s="181"/>
      <c r="J683" s="181"/>
      <c r="K683" s="145"/>
      <c r="L683" s="146"/>
      <c r="M683" s="147"/>
      <c r="N683" s="147"/>
    </row>
    <row r="684" spans="1:14" s="15" customFormat="1" ht="12.75" customHeight="1" x14ac:dyDescent="0.25">
      <c r="A684" s="175" t="s">
        <v>42</v>
      </c>
      <c r="B684" s="175"/>
      <c r="C684" s="5"/>
      <c r="D684" s="68"/>
      <c r="E684" s="68"/>
      <c r="F684" s="68"/>
      <c r="G684" s="178"/>
      <c r="H684" s="299"/>
      <c r="I684" s="182"/>
      <c r="J684" s="182"/>
      <c r="K684" s="143"/>
      <c r="L684" s="134"/>
      <c r="M684" s="144"/>
      <c r="N684" s="144"/>
    </row>
    <row r="685" spans="1:14" s="15" customFormat="1" ht="48" customHeight="1" x14ac:dyDescent="0.25">
      <c r="A685" s="6" t="s">
        <v>143</v>
      </c>
      <c r="B685" s="4" t="s">
        <v>211</v>
      </c>
      <c r="C685" s="5"/>
      <c r="D685" s="68"/>
      <c r="E685" s="68"/>
      <c r="F685" s="68"/>
      <c r="G685" s="176" t="s">
        <v>12</v>
      </c>
      <c r="H685" s="183" t="s">
        <v>15</v>
      </c>
      <c r="I685" s="200" t="s">
        <v>150</v>
      </c>
      <c r="J685" s="200" t="s">
        <v>151</v>
      </c>
      <c r="K685" s="143"/>
      <c r="L685" s="134"/>
      <c r="M685" s="144"/>
      <c r="N685" s="144"/>
    </row>
    <row r="686" spans="1:14" s="15" customFormat="1" ht="14.25" customHeight="1" x14ac:dyDescent="0.25">
      <c r="A686" s="175" t="s">
        <v>4</v>
      </c>
      <c r="B686" s="175"/>
      <c r="C686" s="5">
        <f>SUM(C687:C692)</f>
        <v>398</v>
      </c>
      <c r="D686" s="68">
        <f>SUM(D687:D692)</f>
        <v>136</v>
      </c>
      <c r="E686" s="68">
        <f>SUM(E687:E692)</f>
        <v>136</v>
      </c>
      <c r="F686" s="68">
        <f>SUM(F687:F692)</f>
        <v>126</v>
      </c>
      <c r="G686" s="177"/>
      <c r="H686" s="184"/>
      <c r="I686" s="200"/>
      <c r="J686" s="200"/>
      <c r="K686" s="143"/>
      <c r="L686" s="134"/>
      <c r="M686" s="144"/>
      <c r="N686" s="144"/>
    </row>
    <row r="687" spans="1:14" s="15" customFormat="1" ht="14.25" customHeight="1" x14ac:dyDescent="0.25">
      <c r="A687" s="175" t="s">
        <v>7</v>
      </c>
      <c r="B687" s="175"/>
      <c r="C687" s="5"/>
      <c r="D687" s="68"/>
      <c r="E687" s="68"/>
      <c r="F687" s="68"/>
      <c r="G687" s="177"/>
      <c r="H687" s="184"/>
      <c r="I687" s="200"/>
      <c r="J687" s="200"/>
      <c r="K687" s="143"/>
      <c r="L687" s="134"/>
      <c r="M687" s="144"/>
      <c r="N687" s="144"/>
    </row>
    <row r="688" spans="1:14" s="15" customFormat="1" ht="14.25" customHeight="1" x14ac:dyDescent="0.25">
      <c r="A688" s="175" t="s">
        <v>0</v>
      </c>
      <c r="B688" s="175"/>
      <c r="C688" s="10">
        <f>SUM(D688:F688)</f>
        <v>398</v>
      </c>
      <c r="D688" s="77">
        <v>136</v>
      </c>
      <c r="E688" s="77">
        <v>136</v>
      </c>
      <c r="F688" s="77">
        <v>126</v>
      </c>
      <c r="G688" s="177"/>
      <c r="H688" s="184"/>
      <c r="I688" s="200"/>
      <c r="J688" s="200"/>
      <c r="K688" s="143"/>
      <c r="L688" s="134"/>
      <c r="M688" s="144"/>
      <c r="N688" s="144"/>
    </row>
    <row r="689" spans="1:14" s="15" customFormat="1" ht="14.25" customHeight="1" x14ac:dyDescent="0.25">
      <c r="A689" s="175" t="s">
        <v>1</v>
      </c>
      <c r="B689" s="175"/>
      <c r="C689" s="5"/>
      <c r="D689" s="68"/>
      <c r="E689" s="68"/>
      <c r="F689" s="68"/>
      <c r="G689" s="177"/>
      <c r="H689" s="184"/>
      <c r="I689" s="200"/>
      <c r="J689" s="200"/>
      <c r="K689" s="143"/>
      <c r="L689" s="134"/>
      <c r="M689" s="144"/>
      <c r="N689" s="144"/>
    </row>
    <row r="690" spans="1:14" s="15" customFormat="1" ht="14.25" customHeight="1" x14ac:dyDescent="0.25">
      <c r="A690" s="175" t="s">
        <v>2</v>
      </c>
      <c r="B690" s="175"/>
      <c r="C690" s="5"/>
      <c r="D690" s="68"/>
      <c r="E690" s="68"/>
      <c r="F690" s="68"/>
      <c r="G690" s="177"/>
      <c r="H690" s="184"/>
      <c r="I690" s="200"/>
      <c r="J690" s="200"/>
      <c r="K690" s="143"/>
      <c r="L690" s="134"/>
      <c r="M690" s="144"/>
      <c r="N690" s="144"/>
    </row>
    <row r="691" spans="1:14" s="31" customFormat="1" ht="14.25" customHeight="1" x14ac:dyDescent="0.25">
      <c r="A691" s="175" t="s">
        <v>43</v>
      </c>
      <c r="B691" s="199"/>
      <c r="C691" s="5"/>
      <c r="D691" s="68"/>
      <c r="E691" s="68"/>
      <c r="F691" s="68"/>
      <c r="G691" s="177"/>
      <c r="H691" s="184"/>
      <c r="I691" s="200"/>
      <c r="J691" s="200"/>
      <c r="K691" s="145"/>
      <c r="L691" s="146"/>
      <c r="M691" s="147"/>
      <c r="N691" s="147"/>
    </row>
    <row r="692" spans="1:14" s="15" customFormat="1" ht="14.25" customHeight="1" x14ac:dyDescent="0.25">
      <c r="A692" s="175" t="s">
        <v>42</v>
      </c>
      <c r="B692" s="175"/>
      <c r="C692" s="5"/>
      <c r="D692" s="68"/>
      <c r="E692" s="68"/>
      <c r="F692" s="68"/>
      <c r="G692" s="178"/>
      <c r="H692" s="185"/>
      <c r="I692" s="200"/>
      <c r="J692" s="200"/>
      <c r="K692" s="143"/>
      <c r="L692" s="134"/>
      <c r="M692" s="144"/>
      <c r="N692" s="144"/>
    </row>
    <row r="693" spans="1:14" ht="19.5" customHeight="1" x14ac:dyDescent="0.25">
      <c r="A693" s="104"/>
      <c r="B693" s="93" t="s">
        <v>61</v>
      </c>
      <c r="C693" s="100"/>
      <c r="D693" s="101"/>
      <c r="E693" s="101"/>
      <c r="F693" s="101"/>
      <c r="G693" s="105"/>
      <c r="H693" s="105"/>
      <c r="I693" s="106"/>
      <c r="J693" s="106"/>
    </row>
    <row r="694" spans="1:14" ht="34.799999999999997" customHeight="1" x14ac:dyDescent="0.25">
      <c r="A694" s="94" t="s">
        <v>30</v>
      </c>
      <c r="B694" s="188" t="s">
        <v>212</v>
      </c>
      <c r="C694" s="188"/>
      <c r="D694" s="188"/>
      <c r="E694" s="188"/>
      <c r="F694" s="188"/>
      <c r="G694" s="302" t="s">
        <v>5</v>
      </c>
      <c r="H694" s="302"/>
      <c r="I694" s="295" t="s">
        <v>217</v>
      </c>
      <c r="J694" s="296"/>
    </row>
    <row r="695" spans="1:14" ht="37.799999999999997" customHeight="1" x14ac:dyDescent="0.25">
      <c r="A695" s="94" t="s">
        <v>34</v>
      </c>
      <c r="B695" s="188" t="s">
        <v>213</v>
      </c>
      <c r="C695" s="188"/>
      <c r="D695" s="188"/>
      <c r="E695" s="188"/>
      <c r="F695" s="188"/>
      <c r="G695" s="303"/>
      <c r="H695" s="303"/>
      <c r="I695" s="295" t="s">
        <v>218</v>
      </c>
      <c r="J695" s="296"/>
    </row>
    <row r="696" spans="1:14" ht="34.799999999999997" customHeight="1" x14ac:dyDescent="0.25">
      <c r="A696" s="94" t="s">
        <v>35</v>
      </c>
      <c r="B696" s="188" t="s">
        <v>214</v>
      </c>
      <c r="C696" s="188"/>
      <c r="D696" s="188"/>
      <c r="E696" s="188"/>
      <c r="F696" s="188"/>
      <c r="G696" s="304"/>
      <c r="H696" s="304"/>
      <c r="I696" s="295" t="s">
        <v>219</v>
      </c>
      <c r="J696" s="296"/>
    </row>
    <row r="697" spans="1:14" ht="53.4" customHeight="1" x14ac:dyDescent="0.25">
      <c r="A697" s="94" t="s">
        <v>216</v>
      </c>
      <c r="B697" s="188" t="s">
        <v>215</v>
      </c>
      <c r="C697" s="188"/>
      <c r="D697" s="188"/>
      <c r="E697" s="188"/>
      <c r="F697" s="188"/>
      <c r="G697" s="154" t="s">
        <v>191</v>
      </c>
      <c r="H697" s="105"/>
      <c r="I697" s="295" t="s">
        <v>220</v>
      </c>
      <c r="J697" s="296"/>
    </row>
    <row r="698" spans="1:14" s="2" customFormat="1" ht="31.5" customHeight="1" x14ac:dyDescent="0.25">
      <c r="A698" s="290"/>
      <c r="B698" s="291"/>
      <c r="C698" s="17" t="s">
        <v>49</v>
      </c>
      <c r="D698" s="89" t="s">
        <v>168</v>
      </c>
      <c r="E698" s="90" t="s">
        <v>169</v>
      </c>
      <c r="F698" s="90" t="s">
        <v>188</v>
      </c>
      <c r="G698" s="18" t="s">
        <v>189</v>
      </c>
      <c r="H698" s="37"/>
      <c r="I698" s="64"/>
      <c r="J698" s="64"/>
      <c r="K698" s="140"/>
      <c r="L698" s="141"/>
      <c r="M698" s="142"/>
      <c r="N698" s="142"/>
    </row>
    <row r="699" spans="1:14" s="2" customFormat="1" ht="19.5" customHeight="1" x14ac:dyDescent="0.25">
      <c r="A699" s="38"/>
      <c r="B699" s="39" t="s">
        <v>75</v>
      </c>
      <c r="C699" s="56">
        <f>SUM(D186)</f>
        <v>225</v>
      </c>
      <c r="D699" s="56">
        <f>SUM(D230,D389,D397,D413,D421)</f>
        <v>1310</v>
      </c>
      <c r="E699" s="56">
        <f>SUM(D473,D497,D513,D529,D561,D577,D664)</f>
        <v>1215</v>
      </c>
      <c r="F699" s="56">
        <f t="shared" ref="F699:F716" si="5">SUM(C699:E699)</f>
        <v>2750</v>
      </c>
      <c r="G699" s="56">
        <v>2750</v>
      </c>
      <c r="H699" s="56">
        <f>G699-F699</f>
        <v>0</v>
      </c>
      <c r="I699" s="65"/>
      <c r="J699" s="65"/>
      <c r="K699" s="140"/>
      <c r="L699" s="141"/>
      <c r="M699" s="142"/>
      <c r="N699" s="142"/>
    </row>
    <row r="700" spans="1:14" s="2" customFormat="1" ht="19.5" customHeight="1" x14ac:dyDescent="0.25">
      <c r="A700" s="38"/>
      <c r="B700" s="39" t="s">
        <v>76</v>
      </c>
      <c r="C700" s="56">
        <f>SUM(E186)</f>
        <v>200</v>
      </c>
      <c r="D700" s="56">
        <f>SUM(E230,E389,E397,E413,E421)</f>
        <v>1080</v>
      </c>
      <c r="E700" s="56">
        <f>SUM(E473,E497,E513,E529,E561,E577,E664)</f>
        <v>1200</v>
      </c>
      <c r="F700" s="56">
        <f t="shared" si="5"/>
        <v>2480</v>
      </c>
      <c r="G700" s="56">
        <v>2480</v>
      </c>
      <c r="H700" s="56">
        <f>G700-F700</f>
        <v>0</v>
      </c>
      <c r="I700" s="65"/>
      <c r="J700" s="65"/>
      <c r="K700" s="140"/>
      <c r="L700" s="141"/>
      <c r="M700" s="142"/>
      <c r="N700" s="142"/>
    </row>
    <row r="701" spans="1:14" s="2" customFormat="1" ht="19.5" customHeight="1" x14ac:dyDescent="0.25">
      <c r="A701" s="38"/>
      <c r="B701" s="39" t="s">
        <v>161</v>
      </c>
      <c r="C701" s="56">
        <f>SUM(F186)</f>
        <v>200</v>
      </c>
      <c r="D701" s="56">
        <f>SUM(F230,F389,F397,F413,F421)</f>
        <v>1080</v>
      </c>
      <c r="E701" s="56">
        <f>SUM(F473,F497,F513,F529,F561,F577,F664)</f>
        <v>1200</v>
      </c>
      <c r="F701" s="56">
        <f t="shared" si="5"/>
        <v>2480</v>
      </c>
      <c r="G701" s="56">
        <v>2480</v>
      </c>
      <c r="H701" s="56"/>
      <c r="I701" s="65"/>
      <c r="J701" s="65"/>
      <c r="K701" s="140"/>
      <c r="L701" s="141"/>
      <c r="M701" s="142"/>
      <c r="N701" s="142"/>
    </row>
    <row r="702" spans="1:14" s="2" customFormat="1" ht="19.5" customHeight="1" x14ac:dyDescent="0.25">
      <c r="A702" s="40"/>
      <c r="B702" s="41" t="s">
        <v>77</v>
      </c>
      <c r="C702" s="57"/>
      <c r="D702" s="57">
        <f>SUM(D214,D238,D246,D254,D381)</f>
        <v>7499.9999999999991</v>
      </c>
      <c r="E702" s="57"/>
      <c r="F702" s="57">
        <f t="shared" si="5"/>
        <v>7499.9999999999991</v>
      </c>
      <c r="G702" s="57">
        <v>7500</v>
      </c>
      <c r="H702" s="57"/>
      <c r="I702" s="65"/>
      <c r="J702" s="65"/>
      <c r="K702" s="140"/>
      <c r="L702" s="141"/>
      <c r="M702" s="142"/>
      <c r="N702" s="142"/>
    </row>
    <row r="703" spans="1:14" s="2" customFormat="1" ht="19.5" customHeight="1" x14ac:dyDescent="0.25">
      <c r="A703" s="40"/>
      <c r="B703" s="41" t="s">
        <v>78</v>
      </c>
      <c r="C703" s="57"/>
      <c r="D703" s="57">
        <f>SUM(E214,E238,E246,E254,E381)</f>
        <v>7660</v>
      </c>
      <c r="E703" s="57"/>
      <c r="F703" s="57">
        <f t="shared" si="5"/>
        <v>7660</v>
      </c>
      <c r="G703" s="57">
        <v>7660</v>
      </c>
      <c r="H703" s="57"/>
      <c r="I703" s="65"/>
      <c r="J703" s="65"/>
      <c r="K703" s="140"/>
      <c r="L703" s="141"/>
      <c r="M703" s="142"/>
      <c r="N703" s="142"/>
    </row>
    <row r="704" spans="1:14" s="2" customFormat="1" ht="19.5" customHeight="1" x14ac:dyDescent="0.25">
      <c r="A704" s="40"/>
      <c r="B704" s="41" t="s">
        <v>162</v>
      </c>
      <c r="C704" s="57"/>
      <c r="D704" s="57">
        <f>SUM(F214,F238,F246,F254,F381)</f>
        <v>7800</v>
      </c>
      <c r="E704" s="57"/>
      <c r="F704" s="57">
        <f t="shared" si="5"/>
        <v>7800</v>
      </c>
      <c r="G704" s="57">
        <v>7800</v>
      </c>
      <c r="H704" s="57"/>
      <c r="I704" s="65"/>
      <c r="J704" s="65"/>
      <c r="K704" s="140"/>
      <c r="L704" s="141"/>
      <c r="M704" s="142"/>
      <c r="N704" s="142"/>
    </row>
    <row r="705" spans="1:14" s="2" customFormat="1" ht="19.5" customHeight="1" x14ac:dyDescent="0.25">
      <c r="A705" s="42"/>
      <c r="B705" s="43" t="s">
        <v>79</v>
      </c>
      <c r="C705" s="58">
        <f>SUM(D34,D42,D74,D82,D90,D106,D114,D122,D130,D146,D154,D162,D170,D178)</f>
        <v>5800</v>
      </c>
      <c r="D705" s="58">
        <f>SUM(D222,D262,D269,D277,D285,D293,D309,D317,D325,D333,D341,D349,D357,D373,D405,D429,D437,D445)</f>
        <v>6400</v>
      </c>
      <c r="E705" s="58">
        <f>SUM(D481,D489,D504,D505,D521,D537,D545,D553,D569,D585,D601,D609,D617,D625,D633,D641,D649,D672,D680,D688)</f>
        <v>6540</v>
      </c>
      <c r="F705" s="58">
        <f t="shared" si="5"/>
        <v>18740</v>
      </c>
      <c r="G705" s="58">
        <v>18740</v>
      </c>
      <c r="H705" s="58">
        <f>G705-F705</f>
        <v>0</v>
      </c>
      <c r="I705" s="65"/>
      <c r="J705" s="65"/>
      <c r="K705" s="140"/>
      <c r="L705" s="141"/>
      <c r="M705" s="142"/>
      <c r="N705" s="142"/>
    </row>
    <row r="706" spans="1:14" s="2" customFormat="1" ht="19.5" customHeight="1" x14ac:dyDescent="0.25">
      <c r="A706" s="42"/>
      <c r="B706" s="43" t="s">
        <v>80</v>
      </c>
      <c r="C706" s="58">
        <f>SUM(E34,E42,E74,E82,E90,E106,E114,E122,E130,E146,E154,E162,E170,E178)</f>
        <v>6000</v>
      </c>
      <c r="D706" s="58">
        <f>SUM(E222,E262,E269,E277,E285,E293,E309,E317,E325,E333,E341,E349,E357,E373,E405,E429,E437,E445)</f>
        <v>6680</v>
      </c>
      <c r="E706" s="58">
        <f>SUM(E481,E489,E505,E521,E537,E545,E553,E569,E585,E601,E609,E617,E625,E633,E641,E648,E649,E672,E680,E688)</f>
        <v>6000</v>
      </c>
      <c r="F706" s="58">
        <f t="shared" si="5"/>
        <v>18680</v>
      </c>
      <c r="G706" s="58">
        <v>18680</v>
      </c>
      <c r="H706" s="58">
        <f>G706-F706</f>
        <v>0</v>
      </c>
      <c r="I706" s="65"/>
      <c r="J706" s="65"/>
      <c r="K706" s="140"/>
      <c r="L706" s="141"/>
      <c r="M706" s="142"/>
      <c r="N706" s="142"/>
    </row>
    <row r="707" spans="1:14" s="2" customFormat="1" ht="19.5" customHeight="1" x14ac:dyDescent="0.25">
      <c r="A707" s="42"/>
      <c r="B707" s="43" t="s">
        <v>163</v>
      </c>
      <c r="C707" s="58">
        <f>SUM(F34,F42,F74,F82,F90,F106,F114,F122,F130,F146,F154,F162,F170,F178)</f>
        <v>6625</v>
      </c>
      <c r="D707" s="58">
        <f>SUM(F222,F262,F269,F277,F285,F293,F309,F317,F325,F333,F341,F349,F357,F373,F405,F429,F437,F445)</f>
        <v>7900</v>
      </c>
      <c r="E707" s="58">
        <f>SUM(F481,F489,F505,F521,F537,F545,F553,F569,F585,F601,F609,F617,F625,F633,F641,F649,F672,F680,F688)</f>
        <v>6000</v>
      </c>
      <c r="F707" s="58">
        <f t="shared" si="5"/>
        <v>20525</v>
      </c>
      <c r="G707" s="58">
        <v>20525</v>
      </c>
      <c r="H707" s="58">
        <f>G707-F707</f>
        <v>0</v>
      </c>
      <c r="I707" s="65"/>
      <c r="J707" s="65"/>
      <c r="K707" s="140"/>
      <c r="L707" s="141"/>
      <c r="M707" s="142"/>
      <c r="N707" s="142"/>
    </row>
    <row r="708" spans="1:14" s="2" customFormat="1" ht="19.5" customHeight="1" x14ac:dyDescent="0.25">
      <c r="A708" s="44"/>
      <c r="B708" s="45" t="s">
        <v>81</v>
      </c>
      <c r="C708" s="59">
        <f>SUM(D50)</f>
        <v>1500</v>
      </c>
      <c r="D708" s="59"/>
      <c r="E708" s="59"/>
      <c r="F708" s="59">
        <f t="shared" si="5"/>
        <v>1500</v>
      </c>
      <c r="G708" s="59">
        <v>1500</v>
      </c>
      <c r="H708" s="59"/>
      <c r="I708" s="65"/>
      <c r="J708" s="65"/>
      <c r="K708" s="140"/>
      <c r="L708" s="141"/>
      <c r="M708" s="142"/>
      <c r="N708" s="142"/>
    </row>
    <row r="709" spans="1:14" s="2" customFormat="1" ht="19.5" customHeight="1" x14ac:dyDescent="0.25">
      <c r="A709" s="44"/>
      <c r="B709" s="45" t="s">
        <v>82</v>
      </c>
      <c r="C709" s="59">
        <f>SUM(E50)</f>
        <v>1500</v>
      </c>
      <c r="D709" s="59"/>
      <c r="E709" s="59"/>
      <c r="F709" s="59">
        <f t="shared" si="5"/>
        <v>1500</v>
      </c>
      <c r="G709" s="59">
        <v>1500</v>
      </c>
      <c r="H709" s="59"/>
      <c r="I709" s="65"/>
      <c r="J709" s="65"/>
      <c r="K709" s="140"/>
      <c r="L709" s="141"/>
      <c r="M709" s="142"/>
      <c r="N709" s="142"/>
    </row>
    <row r="710" spans="1:14" s="2" customFormat="1" ht="19.5" customHeight="1" x14ac:dyDescent="0.25">
      <c r="A710" s="44"/>
      <c r="B710" s="45" t="s">
        <v>164</v>
      </c>
      <c r="C710" s="59">
        <f>SUM(F50)</f>
        <v>1500</v>
      </c>
      <c r="D710" s="59"/>
      <c r="E710" s="59"/>
      <c r="F710" s="59">
        <f t="shared" si="5"/>
        <v>1500</v>
      </c>
      <c r="G710" s="59">
        <v>1500</v>
      </c>
      <c r="H710" s="59"/>
      <c r="I710" s="65"/>
      <c r="J710" s="65"/>
      <c r="K710" s="140"/>
      <c r="L710" s="141"/>
      <c r="M710" s="142"/>
      <c r="N710" s="142"/>
    </row>
    <row r="711" spans="1:14" s="2" customFormat="1" ht="19.5" customHeight="1" x14ac:dyDescent="0.25">
      <c r="A711" s="46"/>
      <c r="B711" s="47" t="s">
        <v>83</v>
      </c>
      <c r="C711" s="60">
        <f>SUM(D66)</f>
        <v>2602</v>
      </c>
      <c r="D711" s="60"/>
      <c r="E711" s="60"/>
      <c r="F711" s="60">
        <f t="shared" si="5"/>
        <v>2602</v>
      </c>
      <c r="G711" s="60">
        <v>2602</v>
      </c>
      <c r="H711" s="60"/>
      <c r="I711" s="65"/>
      <c r="J711" s="65"/>
      <c r="K711" s="140"/>
      <c r="L711" s="141"/>
      <c r="M711" s="142"/>
      <c r="N711" s="142"/>
    </row>
    <row r="712" spans="1:14" s="2" customFormat="1" ht="19.5" customHeight="1" x14ac:dyDescent="0.25">
      <c r="A712" s="46"/>
      <c r="B712" s="47" t="s">
        <v>84</v>
      </c>
      <c r="C712" s="60">
        <f>SUM(E66)</f>
        <v>2706</v>
      </c>
      <c r="D712" s="60"/>
      <c r="E712" s="60"/>
      <c r="F712" s="60">
        <f t="shared" si="5"/>
        <v>2706</v>
      </c>
      <c r="G712" s="60">
        <v>2706</v>
      </c>
      <c r="H712" s="60"/>
      <c r="I712" s="65"/>
      <c r="J712" s="65"/>
      <c r="K712" s="140"/>
      <c r="L712" s="141"/>
      <c r="M712" s="142"/>
      <c r="N712" s="142"/>
    </row>
    <row r="713" spans="1:14" s="2" customFormat="1" ht="19.5" customHeight="1" x14ac:dyDescent="0.25">
      <c r="A713" s="46"/>
      <c r="B713" s="47" t="s">
        <v>165</v>
      </c>
      <c r="C713" s="60">
        <f>SUM(F66)</f>
        <v>3220</v>
      </c>
      <c r="D713" s="60"/>
      <c r="E713" s="60"/>
      <c r="F713" s="60">
        <f t="shared" si="5"/>
        <v>3220</v>
      </c>
      <c r="G713" s="60">
        <v>3220</v>
      </c>
      <c r="H713" s="60"/>
      <c r="I713" s="65"/>
      <c r="J713" s="65"/>
      <c r="K713" s="140"/>
      <c r="L713" s="141"/>
      <c r="M713" s="142"/>
      <c r="N713" s="142"/>
    </row>
    <row r="714" spans="1:14" s="2" customFormat="1" ht="19.5" customHeight="1" x14ac:dyDescent="0.25">
      <c r="A714" s="48"/>
      <c r="B714" s="49" t="s">
        <v>85</v>
      </c>
      <c r="C714" s="61">
        <f>SUM(D58)</f>
        <v>120</v>
      </c>
      <c r="D714" s="61"/>
      <c r="E714" s="61"/>
      <c r="F714" s="61">
        <f t="shared" si="5"/>
        <v>120</v>
      </c>
      <c r="G714" s="61">
        <v>120</v>
      </c>
      <c r="H714" s="61">
        <f t="shared" ref="H714:H719" si="6">G714-F714</f>
        <v>0</v>
      </c>
      <c r="I714" s="65"/>
      <c r="J714" s="65"/>
      <c r="K714" s="140"/>
      <c r="L714" s="141"/>
      <c r="M714" s="142"/>
      <c r="N714" s="142"/>
    </row>
    <row r="715" spans="1:14" s="2" customFormat="1" ht="19.5" customHeight="1" x14ac:dyDescent="0.25">
      <c r="A715" s="48"/>
      <c r="B715" s="49" t="s">
        <v>86</v>
      </c>
      <c r="C715" s="61">
        <f>SUM(E58)</f>
        <v>125</v>
      </c>
      <c r="D715" s="61"/>
      <c r="E715" s="61"/>
      <c r="F715" s="61">
        <f t="shared" si="5"/>
        <v>125</v>
      </c>
      <c r="G715" s="61">
        <v>125</v>
      </c>
      <c r="H715" s="61">
        <f t="shared" si="6"/>
        <v>0</v>
      </c>
      <c r="I715" s="65"/>
      <c r="J715" s="65"/>
      <c r="K715" s="140"/>
      <c r="L715" s="141"/>
      <c r="M715" s="142"/>
      <c r="N715" s="142"/>
    </row>
    <row r="716" spans="1:14" s="2" customFormat="1" ht="19.5" customHeight="1" x14ac:dyDescent="0.25">
      <c r="A716" s="48"/>
      <c r="B716" s="49" t="s">
        <v>166</v>
      </c>
      <c r="C716" s="61">
        <f>SUM(F58)</f>
        <v>130</v>
      </c>
      <c r="D716" s="61"/>
      <c r="E716" s="61"/>
      <c r="F716" s="61">
        <f t="shared" si="5"/>
        <v>130</v>
      </c>
      <c r="G716" s="61">
        <v>130</v>
      </c>
      <c r="H716" s="61">
        <f t="shared" si="6"/>
        <v>0</v>
      </c>
      <c r="I716" s="65"/>
      <c r="J716" s="65"/>
      <c r="K716" s="140"/>
      <c r="L716" s="141"/>
      <c r="M716" s="142"/>
      <c r="N716" s="142"/>
    </row>
    <row r="717" spans="1:14" s="2" customFormat="1" ht="19.5" customHeight="1" x14ac:dyDescent="0.25">
      <c r="A717" s="50"/>
      <c r="B717" s="51" t="s">
        <v>87</v>
      </c>
      <c r="C717" s="128">
        <f>SUM(C699,C702,C705,C708,C711,C714)</f>
        <v>10247</v>
      </c>
      <c r="D717" s="128">
        <f>SUM(D699,D702,D705,D708,D711,D714)</f>
        <v>15210</v>
      </c>
      <c r="E717" s="128">
        <f>SUM(E699,E702,E705,E708,E711,E714)</f>
        <v>7755</v>
      </c>
      <c r="F717" s="128">
        <f>SUM(F699,F702,F705,F708,F711,F714)</f>
        <v>33212</v>
      </c>
      <c r="G717" s="62">
        <f>SUM(G699,G702,G705,G708,G711,G714)</f>
        <v>33212</v>
      </c>
      <c r="H717" s="62">
        <f t="shared" si="6"/>
        <v>0</v>
      </c>
      <c r="I717" s="66"/>
      <c r="J717" s="66"/>
      <c r="K717" s="140"/>
      <c r="L717" s="141"/>
      <c r="M717" s="142"/>
      <c r="N717" s="142"/>
    </row>
    <row r="718" spans="1:14" s="2" customFormat="1" ht="19.5" customHeight="1" x14ac:dyDescent="0.25">
      <c r="A718" s="50"/>
      <c r="B718" s="51" t="s">
        <v>88</v>
      </c>
      <c r="C718" s="128">
        <f t="shared" ref="C718:F719" si="7">SUM(C700,C703,C706,C709,C712,C715)</f>
        <v>10531</v>
      </c>
      <c r="D718" s="128">
        <f t="shared" si="7"/>
        <v>15420</v>
      </c>
      <c r="E718" s="128">
        <f t="shared" si="7"/>
        <v>7200</v>
      </c>
      <c r="F718" s="128">
        <f t="shared" si="7"/>
        <v>33151</v>
      </c>
      <c r="G718" s="62">
        <f>SUM(G700,G703,G706,G709,G712,G715)</f>
        <v>33151</v>
      </c>
      <c r="H718" s="62">
        <f t="shared" si="6"/>
        <v>0</v>
      </c>
      <c r="I718" s="66"/>
      <c r="J718" s="66"/>
      <c r="K718" s="140"/>
      <c r="L718" s="141"/>
      <c r="M718" s="142"/>
      <c r="N718" s="142"/>
    </row>
    <row r="719" spans="1:14" s="2" customFormat="1" ht="19.5" customHeight="1" x14ac:dyDescent="0.25">
      <c r="A719" s="50"/>
      <c r="B719" s="51" t="s">
        <v>167</v>
      </c>
      <c r="C719" s="128">
        <f t="shared" si="7"/>
        <v>11675</v>
      </c>
      <c r="D719" s="128">
        <f t="shared" si="7"/>
        <v>16780</v>
      </c>
      <c r="E719" s="128">
        <f t="shared" si="7"/>
        <v>7200</v>
      </c>
      <c r="F719" s="128">
        <f t="shared" si="7"/>
        <v>35655</v>
      </c>
      <c r="G719" s="62">
        <v>35655</v>
      </c>
      <c r="H719" s="62">
        <f t="shared" si="6"/>
        <v>0</v>
      </c>
      <c r="I719" s="66"/>
      <c r="J719" s="66"/>
      <c r="K719" s="140"/>
      <c r="L719" s="141"/>
      <c r="M719" s="142"/>
      <c r="N719" s="142"/>
    </row>
  </sheetData>
  <mergeCells count="962">
    <mergeCell ref="G1:N1"/>
    <mergeCell ref="G2:N2"/>
    <mergeCell ref="G630:G637"/>
    <mergeCell ref="A516:B516"/>
    <mergeCell ref="A517:B517"/>
    <mergeCell ref="H135:H142"/>
    <mergeCell ref="I135:I142"/>
    <mergeCell ref="J135:J142"/>
    <mergeCell ref="A570:B570"/>
    <mergeCell ref="A583:B583"/>
    <mergeCell ref="G566:G573"/>
    <mergeCell ref="A515:B515"/>
    <mergeCell ref="A500:B500"/>
    <mergeCell ref="A501:B501"/>
    <mergeCell ref="A311:B311"/>
    <mergeCell ref="A546:B546"/>
    <mergeCell ref="A512:B512"/>
    <mergeCell ref="A513:B513"/>
    <mergeCell ref="A514:B514"/>
    <mergeCell ref="A555:B555"/>
    <mergeCell ref="A588:B588"/>
    <mergeCell ref="A573:B573"/>
    <mergeCell ref="A584:B584"/>
    <mergeCell ref="A585:B585"/>
    <mergeCell ref="A586:B586"/>
    <mergeCell ref="A581:B581"/>
    <mergeCell ref="A579:B579"/>
    <mergeCell ref="A577:B577"/>
    <mergeCell ref="A578:B578"/>
    <mergeCell ref="A634:B634"/>
    <mergeCell ref="A592:B592"/>
    <mergeCell ref="A600:B600"/>
    <mergeCell ref="H590:H597"/>
    <mergeCell ref="A575:B575"/>
    <mergeCell ref="A562:B562"/>
    <mergeCell ref="A595:B595"/>
    <mergeCell ref="A596:B596"/>
    <mergeCell ref="H566:H573"/>
    <mergeCell ref="A587:B587"/>
    <mergeCell ref="A604:B604"/>
    <mergeCell ref="A589:B589"/>
    <mergeCell ref="A633:B633"/>
    <mergeCell ref="A609:B609"/>
    <mergeCell ref="A594:B594"/>
    <mergeCell ref="A602:B602"/>
    <mergeCell ref="A597:B597"/>
    <mergeCell ref="A591:B591"/>
    <mergeCell ref="A567:B567"/>
    <mergeCell ref="A568:B568"/>
    <mergeCell ref="A569:B569"/>
    <mergeCell ref="A565:B565"/>
    <mergeCell ref="A564:B564"/>
    <mergeCell ref="A547:B547"/>
    <mergeCell ref="A548:B548"/>
    <mergeCell ref="A549:B549"/>
    <mergeCell ref="A572:B572"/>
    <mergeCell ref="A273:B273"/>
    <mergeCell ref="A523:B523"/>
    <mergeCell ref="A524:B524"/>
    <mergeCell ref="A525:B525"/>
    <mergeCell ref="A393:B393"/>
    <mergeCell ref="A310:B310"/>
    <mergeCell ref="A275:B275"/>
    <mergeCell ref="A313:B313"/>
    <mergeCell ref="A340:B340"/>
    <mergeCell ref="A281:B281"/>
    <mergeCell ref="I183:I190"/>
    <mergeCell ref="J183:J190"/>
    <mergeCell ref="H103:H110"/>
    <mergeCell ref="H127:H134"/>
    <mergeCell ref="G143:G145"/>
    <mergeCell ref="A271:B271"/>
    <mergeCell ref="A165:B165"/>
    <mergeCell ref="A166:B166"/>
    <mergeCell ref="A267:B267"/>
    <mergeCell ref="G251:G258"/>
    <mergeCell ref="G282:G289"/>
    <mergeCell ref="J151:J158"/>
    <mergeCell ref="H111:H118"/>
    <mergeCell ref="I111:I118"/>
    <mergeCell ref="J159:J166"/>
    <mergeCell ref="H195:H202"/>
    <mergeCell ref="J143:J150"/>
    <mergeCell ref="I143:I150"/>
    <mergeCell ref="I259:I265"/>
    <mergeCell ref="A181:B181"/>
    <mergeCell ref="A180:B180"/>
    <mergeCell ref="A188:B188"/>
    <mergeCell ref="A209:B209"/>
    <mergeCell ref="A214:B214"/>
    <mergeCell ref="A262:B262"/>
    <mergeCell ref="A202:B202"/>
    <mergeCell ref="A215:B215"/>
    <mergeCell ref="A216:B216"/>
    <mergeCell ref="A199:B199"/>
    <mergeCell ref="H143:H145"/>
    <mergeCell ref="A150:B150"/>
    <mergeCell ref="H151:H158"/>
    <mergeCell ref="A160:B160"/>
    <mergeCell ref="A161:B161"/>
    <mergeCell ref="A155:B155"/>
    <mergeCell ref="A162:B162"/>
    <mergeCell ref="G183:G188"/>
    <mergeCell ref="J266:J273"/>
    <mergeCell ref="B193:F193"/>
    <mergeCell ref="I194:J194"/>
    <mergeCell ref="J195:J202"/>
    <mergeCell ref="A196:B196"/>
    <mergeCell ref="J259:J265"/>
    <mergeCell ref="A263:B263"/>
    <mergeCell ref="A200:B200"/>
    <mergeCell ref="A261:B261"/>
    <mergeCell ref="A198:B198"/>
    <mergeCell ref="G87:G94"/>
    <mergeCell ref="G195:G202"/>
    <mergeCell ref="A270:B270"/>
    <mergeCell ref="J95:J102"/>
    <mergeCell ref="A96:B96"/>
    <mergeCell ref="A97:B97"/>
    <mergeCell ref="A98:B98"/>
    <mergeCell ref="A99:B99"/>
    <mergeCell ref="A100:B100"/>
    <mergeCell ref="I95:I102"/>
    <mergeCell ref="G95:G102"/>
    <mergeCell ref="G290:G297"/>
    <mergeCell ref="G192:G194"/>
    <mergeCell ref="I151:I158"/>
    <mergeCell ref="I159:I166"/>
    <mergeCell ref="G159:G166"/>
    <mergeCell ref="G151:G158"/>
    <mergeCell ref="H159:H166"/>
    <mergeCell ref="I697:J697"/>
    <mergeCell ref="H694:H696"/>
    <mergeCell ref="H298:H301"/>
    <mergeCell ref="H302:H305"/>
    <mergeCell ref="I193:J193"/>
    <mergeCell ref="H211:H214"/>
    <mergeCell ref="H266:H273"/>
    <mergeCell ref="H322:H329"/>
    <mergeCell ref="H203:H210"/>
    <mergeCell ref="I266:I273"/>
    <mergeCell ref="G298:G301"/>
    <mergeCell ref="G302:G305"/>
    <mergeCell ref="G346:G353"/>
    <mergeCell ref="G582:G589"/>
    <mergeCell ref="H582:H589"/>
    <mergeCell ref="G638:G645"/>
    <mergeCell ref="H534:H541"/>
    <mergeCell ref="H550:H557"/>
    <mergeCell ref="H558:H565"/>
    <mergeCell ref="G386:G393"/>
    <mergeCell ref="A551:B551"/>
    <mergeCell ref="A552:B552"/>
    <mergeCell ref="A556:B556"/>
    <mergeCell ref="A539:B539"/>
    <mergeCell ref="A553:B553"/>
    <mergeCell ref="G669:G672"/>
    <mergeCell ref="G558:G565"/>
    <mergeCell ref="A647:B647"/>
    <mergeCell ref="A571:B571"/>
    <mergeCell ref="A618:B618"/>
    <mergeCell ref="A217:B217"/>
    <mergeCell ref="A201:B201"/>
    <mergeCell ref="G211:G214"/>
    <mergeCell ref="I195:I202"/>
    <mergeCell ref="G266:G273"/>
    <mergeCell ref="H526:H533"/>
    <mergeCell ref="G494:G501"/>
    <mergeCell ref="H346:H353"/>
    <mergeCell ref="G518:G525"/>
    <mergeCell ref="G274:G281"/>
    <mergeCell ref="H251:H258"/>
    <mergeCell ref="G322:G329"/>
    <mergeCell ref="G677:G684"/>
    <mergeCell ref="G694:G696"/>
    <mergeCell ref="H669:H672"/>
    <mergeCell ref="H386:H393"/>
    <mergeCell ref="H661:H668"/>
    <mergeCell ref="H653:H660"/>
    <mergeCell ref="G653:G660"/>
    <mergeCell ref="G685:G692"/>
    <mergeCell ref="H685:H692"/>
    <mergeCell ref="H638:H645"/>
    <mergeCell ref="I274:I281"/>
    <mergeCell ref="I646:I652"/>
    <mergeCell ref="I282:I289"/>
    <mergeCell ref="J330:J337"/>
    <mergeCell ref="J322:J329"/>
    <mergeCell ref="I306:I313"/>
    <mergeCell ref="J582:J589"/>
    <mergeCell ref="I582:I589"/>
    <mergeCell ref="I694:J694"/>
    <mergeCell ref="J653:J660"/>
    <mergeCell ref="J386:J393"/>
    <mergeCell ref="H470:H477"/>
    <mergeCell ref="I470:I477"/>
    <mergeCell ref="J274:J281"/>
    <mergeCell ref="J338:J345"/>
    <mergeCell ref="I362:I369"/>
    <mergeCell ref="H478:H485"/>
    <mergeCell ref="J290:J297"/>
    <mergeCell ref="I695:J695"/>
    <mergeCell ref="H646:H652"/>
    <mergeCell ref="I696:J696"/>
    <mergeCell ref="I677:I684"/>
    <mergeCell ref="J622:J629"/>
    <mergeCell ref="J470:J477"/>
    <mergeCell ref="I494:I501"/>
    <mergeCell ref="H677:H684"/>
    <mergeCell ref="J677:J684"/>
    <mergeCell ref="H494:H501"/>
    <mergeCell ref="A498:B498"/>
    <mergeCell ref="A499:B499"/>
    <mergeCell ref="A557:B557"/>
    <mergeCell ref="A341:B341"/>
    <mergeCell ref="A343:B343"/>
    <mergeCell ref="A363:B363"/>
    <mergeCell ref="A537:B537"/>
    <mergeCell ref="A538:B538"/>
    <mergeCell ref="A536:B536"/>
    <mergeCell ref="A430:B430"/>
    <mergeCell ref="A186:B186"/>
    <mergeCell ref="A184:B184"/>
    <mergeCell ref="A131:B131"/>
    <mergeCell ref="A173:B173"/>
    <mergeCell ref="A174:B174"/>
    <mergeCell ref="A142:B142"/>
    <mergeCell ref="A185:B185"/>
    <mergeCell ref="A156:B156"/>
    <mergeCell ref="A168:B168"/>
    <mergeCell ref="A169:B169"/>
    <mergeCell ref="G79:G86"/>
    <mergeCell ref="A94:B94"/>
    <mergeCell ref="A43:B43"/>
    <mergeCell ref="G103:G108"/>
    <mergeCell ref="A88:B88"/>
    <mergeCell ref="A122:B122"/>
    <mergeCell ref="G111:G118"/>
    <mergeCell ref="A112:B112"/>
    <mergeCell ref="G47:G54"/>
    <mergeCell ref="A115:B115"/>
    <mergeCell ref="A56:B56"/>
    <mergeCell ref="A38:B38"/>
    <mergeCell ref="A42:B42"/>
    <mergeCell ref="A33:B33"/>
    <mergeCell ref="G71:G78"/>
    <mergeCell ref="A53:B53"/>
    <mergeCell ref="A51:B51"/>
    <mergeCell ref="A41:B41"/>
    <mergeCell ref="A40:B40"/>
    <mergeCell ref="A44:B44"/>
    <mergeCell ref="A158:B158"/>
    <mergeCell ref="A134:B134"/>
    <mergeCell ref="A149:B149"/>
    <mergeCell ref="A133:B133"/>
    <mergeCell ref="A157:B157"/>
    <mergeCell ref="A144:B144"/>
    <mergeCell ref="A145:B145"/>
    <mergeCell ref="A146:B146"/>
    <mergeCell ref="A147:B147"/>
    <mergeCell ref="A148:B148"/>
    <mergeCell ref="A293:B293"/>
    <mergeCell ref="A268:B268"/>
    <mergeCell ref="A285:B285"/>
    <mergeCell ref="A286:B286"/>
    <mergeCell ref="A283:B283"/>
    <mergeCell ref="A280:B280"/>
    <mergeCell ref="A276:B276"/>
    <mergeCell ref="A277:B277"/>
    <mergeCell ref="A278:B278"/>
    <mergeCell ref="A279:B279"/>
    <mergeCell ref="A603:B603"/>
    <mergeCell ref="G646:G651"/>
    <mergeCell ref="A651:B651"/>
    <mergeCell ref="A649:B649"/>
    <mergeCell ref="A650:B650"/>
    <mergeCell ref="A628:B628"/>
    <mergeCell ref="A643:B643"/>
    <mergeCell ref="A626:B626"/>
    <mergeCell ref="A645:B645"/>
    <mergeCell ref="A613:B613"/>
    <mergeCell ref="A272:B272"/>
    <mergeCell ref="A540:B540"/>
    <mergeCell ref="A545:B545"/>
    <mergeCell ref="A698:B698"/>
    <mergeCell ref="A660:B660"/>
    <mergeCell ref="A659:B659"/>
    <mergeCell ref="A692:B692"/>
    <mergeCell ref="A687:B687"/>
    <mergeCell ref="A678:B678"/>
    <mergeCell ref="A666:B666"/>
    <mergeCell ref="B694:F694"/>
    <mergeCell ref="B697:F697"/>
    <mergeCell ref="B695:F695"/>
    <mergeCell ref="B696:F696"/>
    <mergeCell ref="B453:F453"/>
    <mergeCell ref="A309:B309"/>
    <mergeCell ref="A342:B342"/>
    <mergeCell ref="A561:B561"/>
    <mergeCell ref="A563:B563"/>
    <mergeCell ref="A610:B610"/>
    <mergeCell ref="A652:B652"/>
    <mergeCell ref="A657:B657"/>
    <mergeCell ref="A627:B627"/>
    <mergeCell ref="A625:B625"/>
    <mergeCell ref="A642:B642"/>
    <mergeCell ref="A665:B665"/>
    <mergeCell ref="A658:B658"/>
    <mergeCell ref="A635:B635"/>
    <mergeCell ref="A636:B636"/>
    <mergeCell ref="A637:B637"/>
    <mergeCell ref="A297:B297"/>
    <mergeCell ref="A662:B662"/>
    <mergeCell ref="A559:B559"/>
    <mergeCell ref="A560:B560"/>
    <mergeCell ref="A473:B473"/>
    <mergeCell ref="A472:B472"/>
    <mergeCell ref="A497:B497"/>
    <mergeCell ref="A495:B495"/>
    <mergeCell ref="A541:B541"/>
    <mergeCell ref="A554:B554"/>
    <mergeCell ref="A671:B671"/>
    <mergeCell ref="A676:B676"/>
    <mergeCell ref="A672:B672"/>
    <mergeCell ref="A663:B663"/>
    <mergeCell ref="A670:B670"/>
    <mergeCell ref="A673:B673"/>
    <mergeCell ref="A674:B674"/>
    <mergeCell ref="A667:B667"/>
    <mergeCell ref="A668:B668"/>
    <mergeCell ref="A7:A8"/>
    <mergeCell ref="A3:J3"/>
    <mergeCell ref="J9:J14"/>
    <mergeCell ref="G7:G8"/>
    <mergeCell ref="A10:B10"/>
    <mergeCell ref="J7:J8"/>
    <mergeCell ref="A5:J5"/>
    <mergeCell ref="A6:J6"/>
    <mergeCell ref="A29:B29"/>
    <mergeCell ref="A37:B37"/>
    <mergeCell ref="A57:B57"/>
    <mergeCell ref="A76:B76"/>
    <mergeCell ref="A80:B80"/>
    <mergeCell ref="A78:B78"/>
    <mergeCell ref="A30:B30"/>
    <mergeCell ref="A46:B46"/>
    <mergeCell ref="A64:B64"/>
    <mergeCell ref="A66:B66"/>
    <mergeCell ref="A84:B84"/>
    <mergeCell ref="A69:B69"/>
    <mergeCell ref="A70:B70"/>
    <mergeCell ref="A75:B75"/>
    <mergeCell ref="A13:B13"/>
    <mergeCell ref="A11:B11"/>
    <mergeCell ref="A14:B14"/>
    <mergeCell ref="A12:B12"/>
    <mergeCell ref="A52:B52"/>
    <mergeCell ref="A48:B48"/>
    <mergeCell ref="H15:H22"/>
    <mergeCell ref="G15:G22"/>
    <mergeCell ref="G9:G14"/>
    <mergeCell ref="B7:B8"/>
    <mergeCell ref="A21:B21"/>
    <mergeCell ref="A16:B16"/>
    <mergeCell ref="A18:B18"/>
    <mergeCell ref="A17:B17"/>
    <mergeCell ref="A9:B9"/>
    <mergeCell ref="D7:F7"/>
    <mergeCell ref="I79:I86"/>
    <mergeCell ref="H79:H86"/>
    <mergeCell ref="A124:B124"/>
    <mergeCell ref="I7:I8"/>
    <mergeCell ref="I9:I14"/>
    <mergeCell ref="C7:C8"/>
    <mergeCell ref="H7:H8"/>
    <mergeCell ref="H9:H14"/>
    <mergeCell ref="I47:I54"/>
    <mergeCell ref="I15:I22"/>
    <mergeCell ref="J55:J62"/>
    <mergeCell ref="I71:I78"/>
    <mergeCell ref="H55:H62"/>
    <mergeCell ref="A295:B295"/>
    <mergeCell ref="A292:B292"/>
    <mergeCell ref="A130:B130"/>
    <mergeCell ref="B194:F194"/>
    <mergeCell ref="I55:I62"/>
    <mergeCell ref="A93:B93"/>
    <mergeCell ref="J103:J110"/>
    <mergeCell ref="J31:J38"/>
    <mergeCell ref="G39:G46"/>
    <mergeCell ref="I39:I46"/>
    <mergeCell ref="G23:G30"/>
    <mergeCell ref="J23:J30"/>
    <mergeCell ref="A464:B464"/>
    <mergeCell ref="J47:J54"/>
    <mergeCell ref="G55:G62"/>
    <mergeCell ref="G63:G70"/>
    <mergeCell ref="H63:H70"/>
    <mergeCell ref="J87:J94"/>
    <mergeCell ref="J63:J70"/>
    <mergeCell ref="I103:I110"/>
    <mergeCell ref="H71:H78"/>
    <mergeCell ref="I63:I70"/>
    <mergeCell ref="J71:J78"/>
    <mergeCell ref="I87:I94"/>
    <mergeCell ref="H95:H102"/>
    <mergeCell ref="J79:J86"/>
    <mergeCell ref="H87:H94"/>
    <mergeCell ref="I31:I38"/>
    <mergeCell ref="H31:H38"/>
    <mergeCell ref="J39:J46"/>
    <mergeCell ref="G31:G38"/>
    <mergeCell ref="A85:B85"/>
    <mergeCell ref="J15:J22"/>
    <mergeCell ref="H47:H54"/>
    <mergeCell ref="H23:H30"/>
    <mergeCell ref="H39:H46"/>
    <mergeCell ref="I23:I30"/>
    <mergeCell ref="A353:B353"/>
    <mergeCell ref="A345:B345"/>
    <mergeCell ref="A308:B308"/>
    <mergeCell ref="A129:B129"/>
    <mergeCell ref="A128:B128"/>
    <mergeCell ref="A132:B132"/>
    <mergeCell ref="A136:B136"/>
    <mergeCell ref="A137:B137"/>
    <mergeCell ref="A138:B138"/>
    <mergeCell ref="A139:B139"/>
    <mergeCell ref="A312:B312"/>
    <mergeCell ref="A317:B317"/>
    <mergeCell ref="A350:B350"/>
    <mergeCell ref="J119:J126"/>
    <mergeCell ref="I192:J192"/>
    <mergeCell ref="B192:F192"/>
    <mergeCell ref="A349:B349"/>
    <mergeCell ref="A347:B347"/>
    <mergeCell ref="A339:B339"/>
    <mergeCell ref="J346:J353"/>
    <mergeCell ref="A392:B392"/>
    <mergeCell ref="A412:B412"/>
    <mergeCell ref="A413:B413"/>
    <mergeCell ref="A414:B414"/>
    <mergeCell ref="A304:B304"/>
    <mergeCell ref="A307:B307"/>
    <mergeCell ref="A321:B321"/>
    <mergeCell ref="A327:B327"/>
    <mergeCell ref="A319:B319"/>
    <mergeCell ref="A357:B357"/>
    <mergeCell ref="G434:G441"/>
    <mergeCell ref="A358:B358"/>
    <mergeCell ref="A397:B397"/>
    <mergeCell ref="A375:B375"/>
    <mergeCell ref="A376:B376"/>
    <mergeCell ref="A385:B385"/>
    <mergeCell ref="A401:B401"/>
    <mergeCell ref="A417:B417"/>
    <mergeCell ref="A361:B361"/>
    <mergeCell ref="A367:B367"/>
    <mergeCell ref="A654:B654"/>
    <mergeCell ref="A481:B481"/>
    <mergeCell ref="A466:B466"/>
    <mergeCell ref="A615:B615"/>
    <mergeCell ref="A648:B648"/>
    <mergeCell ref="A406:B406"/>
    <mergeCell ref="A407:B407"/>
    <mergeCell ref="A415:B415"/>
    <mergeCell ref="A425:B425"/>
    <mergeCell ref="A420:B420"/>
    <mergeCell ref="A218:B218"/>
    <mergeCell ref="A656:B656"/>
    <mergeCell ref="A631:B631"/>
    <mergeCell ref="A632:B632"/>
    <mergeCell ref="A621:B621"/>
    <mergeCell ref="A629:B629"/>
    <mergeCell ref="A639:B639"/>
    <mergeCell ref="A640:B640"/>
    <mergeCell ref="A641:B641"/>
    <mergeCell ref="A644:B644"/>
    <mergeCell ref="A316:B316"/>
    <mergeCell ref="A265:B265"/>
    <mergeCell ref="A213:B213"/>
    <mergeCell ref="A206:B206"/>
    <mergeCell ref="A208:B208"/>
    <mergeCell ref="A255:B255"/>
    <mergeCell ref="A252:B252"/>
    <mergeCell ref="A254:B254"/>
    <mergeCell ref="A264:B264"/>
    <mergeCell ref="A260:B260"/>
    <mergeCell ref="A117:B117"/>
    <mergeCell ref="A324:B324"/>
    <mergeCell ref="A125:B125"/>
    <mergeCell ref="A163:B163"/>
    <mergeCell ref="A164:B164"/>
    <mergeCell ref="A269:B269"/>
    <mergeCell ref="A152:B152"/>
    <mergeCell ref="A207:B207"/>
    <mergeCell ref="A303:B303"/>
    <mergeCell ref="A315:B315"/>
    <mergeCell ref="A106:B106"/>
    <mergeCell ref="A126:B126"/>
    <mergeCell ref="A123:B123"/>
    <mergeCell ref="A140:B140"/>
    <mergeCell ref="A141:B141"/>
    <mergeCell ref="A92:B92"/>
    <mergeCell ref="A101:B101"/>
    <mergeCell ref="A102:B102"/>
    <mergeCell ref="A121:B121"/>
    <mergeCell ref="A110:B110"/>
    <mergeCell ref="A65:B65"/>
    <mergeCell ref="A62:B62"/>
    <mergeCell ref="A58:B58"/>
    <mergeCell ref="A108:B108"/>
    <mergeCell ref="A113:B113"/>
    <mergeCell ref="A107:B107"/>
    <mergeCell ref="A104:B104"/>
    <mergeCell ref="A90:B90"/>
    <mergeCell ref="A91:B91"/>
    <mergeCell ref="A105:B105"/>
    <mergeCell ref="A49:B49"/>
    <mergeCell ref="I203:I210"/>
    <mergeCell ref="A210:B210"/>
    <mergeCell ref="A205:B205"/>
    <mergeCell ref="G203:G210"/>
    <mergeCell ref="A172:B172"/>
    <mergeCell ref="A120:B120"/>
    <mergeCell ref="A189:B189"/>
    <mergeCell ref="A153:B153"/>
    <mergeCell ref="A154:B154"/>
    <mergeCell ref="A81:B81"/>
    <mergeCell ref="A82:B82"/>
    <mergeCell ref="A59:B59"/>
    <mergeCell ref="A74:B74"/>
    <mergeCell ref="A89:B89"/>
    <mergeCell ref="A83:B83"/>
    <mergeCell ref="A86:B86"/>
    <mergeCell ref="A67:B67"/>
    <mergeCell ref="A68:B68"/>
    <mergeCell ref="A73:B73"/>
    <mergeCell ref="A118:B118"/>
    <mergeCell ref="A114:B114"/>
    <mergeCell ref="A77:B77"/>
    <mergeCell ref="A60:B60"/>
    <mergeCell ref="A61:B61"/>
    <mergeCell ref="A19:B19"/>
    <mergeCell ref="A20:B20"/>
    <mergeCell ref="A45:B45"/>
    <mergeCell ref="A24:B24"/>
    <mergeCell ref="A109:B109"/>
    <mergeCell ref="A116:B116"/>
    <mergeCell ref="A26:B26"/>
    <mergeCell ref="A294:B294"/>
    <mergeCell ref="A284:B284"/>
    <mergeCell ref="A171:B171"/>
    <mergeCell ref="A187:B187"/>
    <mergeCell ref="A50:B50"/>
    <mergeCell ref="A197:B197"/>
    <mergeCell ref="A190:B190"/>
    <mergeCell ref="A170:B170"/>
    <mergeCell ref="A22:B22"/>
    <mergeCell ref="A35:B35"/>
    <mergeCell ref="A54:B54"/>
    <mergeCell ref="A32:B32"/>
    <mergeCell ref="A72:B72"/>
    <mergeCell ref="A28:B28"/>
    <mergeCell ref="A36:B36"/>
    <mergeCell ref="A25:B25"/>
    <mergeCell ref="A27:B27"/>
    <mergeCell ref="A34:B34"/>
    <mergeCell ref="I386:I393"/>
    <mergeCell ref="I346:I353"/>
    <mergeCell ref="I338:I345"/>
    <mergeCell ref="A455:B455"/>
    <mergeCell ref="A456:B456"/>
    <mergeCell ref="A403:B403"/>
    <mergeCell ref="A422:B422"/>
    <mergeCell ref="A424:B424"/>
    <mergeCell ref="A411:B411"/>
    <mergeCell ref="A448:B448"/>
    <mergeCell ref="I314:I321"/>
    <mergeCell ref="I653:I660"/>
    <mergeCell ref="I550:I557"/>
    <mergeCell ref="J534:J541"/>
    <mergeCell ref="J566:J573"/>
    <mergeCell ref="I518:I525"/>
    <mergeCell ref="J454:J461"/>
    <mergeCell ref="I453:J453"/>
    <mergeCell ref="I502:I509"/>
    <mergeCell ref="I462:I469"/>
    <mergeCell ref="H574:H581"/>
    <mergeCell ref="I534:I541"/>
    <mergeCell ref="J542:J549"/>
    <mergeCell ref="I669:I676"/>
    <mergeCell ref="I638:I645"/>
    <mergeCell ref="J669:J676"/>
    <mergeCell ref="I630:I637"/>
    <mergeCell ref="I558:I565"/>
    <mergeCell ref="J614:J621"/>
    <mergeCell ref="H630:H637"/>
    <mergeCell ref="J630:J637"/>
    <mergeCell ref="H623:H629"/>
    <mergeCell ref="H606:H613"/>
    <mergeCell ref="J606:J613"/>
    <mergeCell ref="H598:H600"/>
    <mergeCell ref="I574:I581"/>
    <mergeCell ref="J558:J565"/>
    <mergeCell ref="I526:I533"/>
    <mergeCell ref="I661:I668"/>
    <mergeCell ref="I622:I629"/>
    <mergeCell ref="J574:J581"/>
    <mergeCell ref="J646:J652"/>
    <mergeCell ref="I478:I485"/>
    <mergeCell ref="G606:G613"/>
    <mergeCell ref="G590:G597"/>
    <mergeCell ref="J486:J493"/>
    <mergeCell ref="J494:J501"/>
    <mergeCell ref="I685:I692"/>
    <mergeCell ref="J661:J668"/>
    <mergeCell ref="J638:J645"/>
    <mergeCell ref="I614:I621"/>
    <mergeCell ref="J685:J692"/>
    <mergeCell ref="A607:B607"/>
    <mergeCell ref="A488:B488"/>
    <mergeCell ref="G661:G668"/>
    <mergeCell ref="G598:G600"/>
    <mergeCell ref="I486:I493"/>
    <mergeCell ref="J526:J533"/>
    <mergeCell ref="H614:H621"/>
    <mergeCell ref="I542:I549"/>
    <mergeCell ref="I606:I613"/>
    <mergeCell ref="I566:I573"/>
    <mergeCell ref="I451:J451"/>
    <mergeCell ref="H451:H453"/>
    <mergeCell ref="G478:G485"/>
    <mergeCell ref="A601:B601"/>
    <mergeCell ref="A612:B612"/>
    <mergeCell ref="A611:B611"/>
    <mergeCell ref="A580:B580"/>
    <mergeCell ref="A605:B605"/>
    <mergeCell ref="A608:B608"/>
    <mergeCell ref="A599:B599"/>
    <mergeCell ref="H227:H230"/>
    <mergeCell ref="I251:I258"/>
    <mergeCell ref="A616:B616"/>
    <mergeCell ref="I590:I597"/>
    <mergeCell ref="J590:J597"/>
    <mergeCell ref="A619:B619"/>
    <mergeCell ref="G426:G429"/>
    <mergeCell ref="H426:H429"/>
    <mergeCell ref="I454:I461"/>
    <mergeCell ref="J434:J441"/>
    <mergeCell ref="H235:H242"/>
    <mergeCell ref="I227:I234"/>
    <mergeCell ref="G175:G182"/>
    <mergeCell ref="J111:J118"/>
    <mergeCell ref="I175:I182"/>
    <mergeCell ref="J306:J313"/>
    <mergeCell ref="H306:H313"/>
    <mergeCell ref="I290:I297"/>
    <mergeCell ref="H119:H126"/>
    <mergeCell ref="I219:I226"/>
    <mergeCell ref="H219:H222"/>
    <mergeCell ref="J211:J218"/>
    <mergeCell ref="I119:I126"/>
    <mergeCell ref="G119:G125"/>
    <mergeCell ref="H167:H174"/>
    <mergeCell ref="I211:I218"/>
    <mergeCell ref="G135:G142"/>
    <mergeCell ref="G127:G130"/>
    <mergeCell ref="H175:H179"/>
    <mergeCell ref="H183:H190"/>
    <mergeCell ref="I452:J452"/>
    <mergeCell ref="J410:J417"/>
    <mergeCell ref="I402:I409"/>
    <mergeCell ref="J370:J377"/>
    <mergeCell ref="J298:J305"/>
    <mergeCell ref="J462:J469"/>
    <mergeCell ref="I322:I329"/>
    <mergeCell ref="I418:I425"/>
    <mergeCell ref="J418:J425"/>
    <mergeCell ref="I410:I417"/>
    <mergeCell ref="J478:J485"/>
    <mergeCell ref="J550:J557"/>
    <mergeCell ref="J502:J509"/>
    <mergeCell ref="H454:H461"/>
    <mergeCell ref="I442:I449"/>
    <mergeCell ref="H394:H401"/>
    <mergeCell ref="H462:H469"/>
    <mergeCell ref="I426:I433"/>
    <mergeCell ref="H442:H449"/>
    <mergeCell ref="H418:H425"/>
    <mergeCell ref="G314:G321"/>
    <mergeCell ref="H243:H250"/>
    <mergeCell ref="H402:H409"/>
    <mergeCell ref="G378:G385"/>
    <mergeCell ref="G362:G369"/>
    <mergeCell ref="H378:H385"/>
    <mergeCell ref="G243:G250"/>
    <mergeCell ref="H274:H281"/>
    <mergeCell ref="H290:H297"/>
    <mergeCell ref="H314:H321"/>
    <mergeCell ref="A291:B291"/>
    <mergeCell ref="G306:G313"/>
    <mergeCell ref="G338:G345"/>
    <mergeCell ref="I354:I361"/>
    <mergeCell ref="H354:H361"/>
    <mergeCell ref="G451:G453"/>
    <mergeCell ref="A445:B445"/>
    <mergeCell ref="A437:B437"/>
    <mergeCell ref="A331:B331"/>
    <mergeCell ref="A325:B325"/>
    <mergeCell ref="A576:B576"/>
    <mergeCell ref="A352:B352"/>
    <mergeCell ref="A323:B323"/>
    <mergeCell ref="A475:B475"/>
    <mergeCell ref="A474:B474"/>
    <mergeCell ref="A479:B479"/>
    <mergeCell ref="A477:B477"/>
    <mergeCell ref="A471:B471"/>
    <mergeCell ref="A465:B465"/>
    <mergeCell ref="A408:B408"/>
    <mergeCell ref="A320:B320"/>
    <mergeCell ref="A441:B441"/>
    <mergeCell ref="A212:B212"/>
    <mergeCell ref="J175:J182"/>
    <mergeCell ref="A177:B177"/>
    <mergeCell ref="A178:B178"/>
    <mergeCell ref="A179:B179"/>
    <mergeCell ref="A176:B176"/>
    <mergeCell ref="A182:B182"/>
    <mergeCell ref="A204:B204"/>
    <mergeCell ref="J203:J210"/>
    <mergeCell ref="A690:B690"/>
    <mergeCell ref="A689:B689"/>
    <mergeCell ref="A368:B368"/>
    <mergeCell ref="A444:B444"/>
    <mergeCell ref="G402:G409"/>
    <mergeCell ref="A395:B395"/>
    <mergeCell ref="A396:B396"/>
    <mergeCell ref="A664:B664"/>
    <mergeCell ref="A468:B468"/>
    <mergeCell ref="A691:B691"/>
    <mergeCell ref="A675:B675"/>
    <mergeCell ref="A688:B688"/>
    <mergeCell ref="A686:B686"/>
    <mergeCell ref="A683:B683"/>
    <mergeCell ref="A682:B682"/>
    <mergeCell ref="A684:B684"/>
    <mergeCell ref="A680:B680"/>
    <mergeCell ref="A681:B681"/>
    <mergeCell ref="A679:B679"/>
    <mergeCell ref="A655:B655"/>
    <mergeCell ref="A532:B532"/>
    <mergeCell ref="A620:B620"/>
    <mergeCell ref="A476:B476"/>
    <mergeCell ref="A543:B543"/>
    <mergeCell ref="A503:B503"/>
    <mergeCell ref="A489:B489"/>
    <mergeCell ref="A624:B624"/>
    <mergeCell ref="A593:B593"/>
    <mergeCell ref="A487:B487"/>
    <mergeCell ref="A326:B326"/>
    <mergeCell ref="A328:B328"/>
    <mergeCell ref="A360:B360"/>
    <mergeCell ref="A365:B365"/>
    <mergeCell ref="A366:B366"/>
    <mergeCell ref="A364:B364"/>
    <mergeCell ref="A356:B356"/>
    <mergeCell ref="A335:B335"/>
    <mergeCell ref="A344:B344"/>
    <mergeCell ref="A348:B348"/>
    <mergeCell ref="G354:G361"/>
    <mergeCell ref="A329:B329"/>
    <mergeCell ref="A372:B372"/>
    <mergeCell ref="A373:B373"/>
    <mergeCell ref="G330:G337"/>
    <mergeCell ref="G370:G373"/>
    <mergeCell ref="A332:B332"/>
    <mergeCell ref="A333:B333"/>
    <mergeCell ref="A351:B351"/>
    <mergeCell ref="A337:B337"/>
    <mergeCell ref="A369:B369"/>
    <mergeCell ref="A334:B334"/>
    <mergeCell ref="A404:B404"/>
    <mergeCell ref="A377:B377"/>
    <mergeCell ref="A400:B400"/>
    <mergeCell ref="A384:B384"/>
    <mergeCell ref="A399:B399"/>
    <mergeCell ref="A355:B355"/>
    <mergeCell ref="A371:B371"/>
    <mergeCell ref="A336:B336"/>
    <mergeCell ref="G418:G425"/>
    <mergeCell ref="G410:G417"/>
    <mergeCell ref="G394:G401"/>
    <mergeCell ref="A423:B423"/>
    <mergeCell ref="A405:B405"/>
    <mergeCell ref="A302:B302"/>
    <mergeCell ref="A387:B387"/>
    <mergeCell ref="A388:B388"/>
    <mergeCell ref="A398:B398"/>
    <mergeCell ref="A391:B391"/>
    <mergeCell ref="A374:B374"/>
    <mergeCell ref="A359:B359"/>
    <mergeCell ref="I434:I441"/>
    <mergeCell ref="J426:J433"/>
    <mergeCell ref="J442:J449"/>
    <mergeCell ref="H410:H417"/>
    <mergeCell ref="H434:H441"/>
    <mergeCell ref="G442:G449"/>
    <mergeCell ref="A432:B432"/>
    <mergeCell ref="A438:B438"/>
    <mergeCell ref="I378:I385"/>
    <mergeCell ref="H282:H289"/>
    <mergeCell ref="H338:H345"/>
    <mergeCell ref="I394:I401"/>
    <mergeCell ref="J378:J385"/>
    <mergeCell ref="I298:I305"/>
    <mergeCell ref="H370:H373"/>
    <mergeCell ref="I370:I377"/>
    <mergeCell ref="H362:H369"/>
    <mergeCell ref="H330:H337"/>
    <mergeCell ref="J227:J234"/>
    <mergeCell ref="J354:J361"/>
    <mergeCell ref="J362:J369"/>
    <mergeCell ref="I330:I337"/>
    <mergeCell ref="J243:J250"/>
    <mergeCell ref="J219:J226"/>
    <mergeCell ref="J235:J242"/>
    <mergeCell ref="J282:J289"/>
    <mergeCell ref="J251:J258"/>
    <mergeCell ref="J314:J321"/>
    <mergeCell ref="A220:B220"/>
    <mergeCell ref="A221:B221"/>
    <mergeCell ref="A222:B222"/>
    <mergeCell ref="A223:B223"/>
    <mergeCell ref="A224:B224"/>
    <mergeCell ref="A225:B225"/>
    <mergeCell ref="G219:G226"/>
    <mergeCell ref="A229:B229"/>
    <mergeCell ref="A230:B230"/>
    <mergeCell ref="A231:B231"/>
    <mergeCell ref="A232:B232"/>
    <mergeCell ref="A233:B233"/>
    <mergeCell ref="G227:G234"/>
    <mergeCell ref="A228:B228"/>
    <mergeCell ref="A234:B234"/>
    <mergeCell ref="A226:B226"/>
    <mergeCell ref="A247:B247"/>
    <mergeCell ref="A248:B248"/>
    <mergeCell ref="A249:B249"/>
    <mergeCell ref="A236:B236"/>
    <mergeCell ref="A237:B237"/>
    <mergeCell ref="A238:B238"/>
    <mergeCell ref="A239:B239"/>
    <mergeCell ref="A240:B240"/>
    <mergeCell ref="A241:B241"/>
    <mergeCell ref="J394:J401"/>
    <mergeCell ref="A250:B250"/>
    <mergeCell ref="I235:I242"/>
    <mergeCell ref="I243:I250"/>
    <mergeCell ref="A246:B246"/>
    <mergeCell ref="A244:B244"/>
    <mergeCell ref="A300:B300"/>
    <mergeCell ref="A242:B242"/>
    <mergeCell ref="G235:G242"/>
    <mergeCell ref="A245:B245"/>
    <mergeCell ref="A416:B416"/>
    <mergeCell ref="A440:B440"/>
    <mergeCell ref="A301:B301"/>
    <mergeCell ref="A296:B296"/>
    <mergeCell ref="J402:J409"/>
    <mergeCell ref="A409:B409"/>
    <mergeCell ref="A381:B381"/>
    <mergeCell ref="A382:B382"/>
    <mergeCell ref="A383:B383"/>
    <mergeCell ref="A389:B389"/>
    <mergeCell ref="A253:B253"/>
    <mergeCell ref="A256:B256"/>
    <mergeCell ref="A257:B257"/>
    <mergeCell ref="A258:B258"/>
    <mergeCell ref="A289:B289"/>
    <mergeCell ref="A318:B318"/>
    <mergeCell ref="A299:B299"/>
    <mergeCell ref="A305:B305"/>
    <mergeCell ref="A287:B287"/>
    <mergeCell ref="A288:B288"/>
    <mergeCell ref="H486:H493"/>
    <mergeCell ref="A379:B379"/>
    <mergeCell ref="A380:B380"/>
    <mergeCell ref="G470:G477"/>
    <mergeCell ref="A390:B390"/>
    <mergeCell ref="A483:B483"/>
    <mergeCell ref="G454:G461"/>
    <mergeCell ref="A449:B449"/>
    <mergeCell ref="A431:B431"/>
    <mergeCell ref="A469:B469"/>
    <mergeCell ref="A443:B443"/>
    <mergeCell ref="A461:B461"/>
    <mergeCell ref="A490:B490"/>
    <mergeCell ref="A459:B459"/>
    <mergeCell ref="B452:F452"/>
    <mergeCell ref="A457:B457"/>
    <mergeCell ref="A446:B446"/>
    <mergeCell ref="A521:B521"/>
    <mergeCell ref="A506:B506"/>
    <mergeCell ref="A528:B528"/>
    <mergeCell ref="A529:B529"/>
    <mergeCell ref="G542:G549"/>
    <mergeCell ref="A460:B460"/>
    <mergeCell ref="A463:B463"/>
    <mergeCell ref="G462:G469"/>
    <mergeCell ref="A496:B496"/>
    <mergeCell ref="A535:B535"/>
    <mergeCell ref="A433:B433"/>
    <mergeCell ref="B451:F451"/>
    <mergeCell ref="A421:B421"/>
    <mergeCell ref="A447:B447"/>
    <mergeCell ref="H542:H549"/>
    <mergeCell ref="G502:G509"/>
    <mergeCell ref="G534:G541"/>
    <mergeCell ref="A533:B533"/>
    <mergeCell ref="A544:B544"/>
    <mergeCell ref="A520:B520"/>
    <mergeCell ref="A482:B482"/>
    <mergeCell ref="A427:B427"/>
    <mergeCell ref="A419:B419"/>
    <mergeCell ref="A428:B428"/>
    <mergeCell ref="A429:B429"/>
    <mergeCell ref="A467:B467"/>
    <mergeCell ref="A480:B480"/>
    <mergeCell ref="A436:B436"/>
    <mergeCell ref="A435:B435"/>
    <mergeCell ref="A439:B439"/>
    <mergeCell ref="A527:B527"/>
    <mergeCell ref="A485:B485"/>
    <mergeCell ref="A492:B492"/>
    <mergeCell ref="A493:B493"/>
    <mergeCell ref="A458:B458"/>
    <mergeCell ref="A617:B617"/>
    <mergeCell ref="A530:B530"/>
    <mergeCell ref="A531:B531"/>
    <mergeCell ref="A505:B505"/>
    <mergeCell ref="A491:B491"/>
    <mergeCell ref="A504:B504"/>
    <mergeCell ref="J518:J525"/>
    <mergeCell ref="A519:B519"/>
    <mergeCell ref="A507:B507"/>
    <mergeCell ref="H518:H525"/>
    <mergeCell ref="I510:I517"/>
    <mergeCell ref="J510:J517"/>
    <mergeCell ref="A511:B511"/>
    <mergeCell ref="A522:B522"/>
    <mergeCell ref="A509:B509"/>
    <mergeCell ref="G614:G621"/>
    <mergeCell ref="A484:B484"/>
    <mergeCell ref="A4:J4"/>
    <mergeCell ref="G622:G629"/>
    <mergeCell ref="A623:B623"/>
    <mergeCell ref="G550:G557"/>
    <mergeCell ref="G510:G517"/>
    <mergeCell ref="G526:G533"/>
    <mergeCell ref="G574:G581"/>
    <mergeCell ref="A508:B508"/>
  </mergeCells>
  <phoneticPr fontId="4" type="noConversion"/>
  <pageMargins left="0.43307086614173229" right="0.23622047244094491" top="0.35433070866141736" bottom="0.35433070866141736" header="0.31496062992125984" footer="0.31496062992125984"/>
  <pageSetup paperSize="9" scale="73" fitToHeight="0" orientation="landscape" r:id="rId1"/>
  <headerFooter alignWithMargins="0"/>
  <rowBreaks count="8" manualBreakCount="8">
    <brk id="43" max="16383" man="1"/>
    <brk id="86" max="16383" man="1"/>
    <brk id="118" max="16383" man="1"/>
    <brk id="154" max="16383" man="1"/>
    <brk id="194" max="16383" man="1"/>
    <brk id="297" max="16383" man="1"/>
    <brk id="361" max="16383" man="1"/>
    <brk id="69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ДПГ-СиД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Волкова Наталья Алексеевна</cp:lastModifiedBy>
  <cp:lastPrinted>2018-07-25T22:00:37Z</cp:lastPrinted>
  <dcterms:created xsi:type="dcterms:W3CDTF">2011-03-10T10:26:24Z</dcterms:created>
  <dcterms:modified xsi:type="dcterms:W3CDTF">2019-03-18T22:00:28Z</dcterms:modified>
</cp:coreProperties>
</file>