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tabRatio="604" activeTab="0"/>
  </bookViews>
  <sheets>
    <sheet name="ДПГ-СиД" sheetId="1" r:id="rId1"/>
  </sheets>
  <definedNames/>
  <calcPr fullCalcOnLoad="1"/>
</workbook>
</file>

<file path=xl/sharedStrings.xml><?xml version="1.0" encoding="utf-8"?>
<sst xmlns="http://schemas.openxmlformats.org/spreadsheetml/2006/main" count="1274" uniqueCount="355">
  <si>
    <t>Создание и укрепление  службы участковых специалистов по социальной работе с целью внедрения технологии раннего выявления случаев жестокого обращения с несовершеннолетними</t>
  </si>
  <si>
    <t>Проведение краевого фестиваля творчества детей - инвалидов и детей с ограниченными возможностями здоровья "Радуга"</t>
  </si>
  <si>
    <t>Укрепление службы телефона доверия (экстренной психологической помощи по телефону)</t>
  </si>
  <si>
    <t>Проведение в детских учреждениях различной ведомственной при-надлежности цикла занятий для детей «Защита от насилия»</t>
  </si>
  <si>
    <t xml:space="preserve">Реализация программы "Оберег" для социальной реабилитации родителей, страдающих алкогольной зависимостью, несовершеннолетних, употребляющих алкогольные и психотропняе вещества </t>
  </si>
  <si>
    <t>краевой бюджет</t>
  </si>
  <si>
    <t>местные бюджеты</t>
  </si>
  <si>
    <t>государственные внебюджетные фонды</t>
  </si>
  <si>
    <t>Наименование основного мероприятия, КВЦП,   контрольного события программы</t>
  </si>
  <si>
    <t>Всего:</t>
  </si>
  <si>
    <t>Министерство социального развития и труда Камчатского края</t>
  </si>
  <si>
    <t>№</t>
  </si>
  <si>
    <t>федеральный бюджет</t>
  </si>
  <si>
    <t>Министерство здравоохранения Камчатского края</t>
  </si>
  <si>
    <t>Всего по Программе</t>
  </si>
  <si>
    <t xml:space="preserve">Реабилитация детей-инвалидов и детей с ограниченными возможностями здоровья средствами театра </t>
  </si>
  <si>
    <t>Увеличение доли детей-инвалидов, получивших реабилитационные услуги</t>
  </si>
  <si>
    <t>Министерство спорта и молодежной политики Камчатского края</t>
  </si>
  <si>
    <t>Министерство культуры Камчатского края</t>
  </si>
  <si>
    <t>Министерство образования и науки Камчатского края</t>
  </si>
  <si>
    <t>Министерство социального развития и труда  Камчатского края</t>
  </si>
  <si>
    <t>Увеличение доли семей с детьми -инвалидами получивших услуги в учреждениях</t>
  </si>
  <si>
    <t>Увеличение числа семей, воспитывающих детей-инвалидов, участвующих в массовых мероприятиях</t>
  </si>
  <si>
    <t>Увеличение числа подростков, повысивших уровень правовой информированности с помощью предусмотренных профилактических мероприятий и мероприятий информационного характера</t>
  </si>
  <si>
    <t>Повышение качества реабилитационной и социализирущей деятельности в отношении детей, подвергшихся сексуальному насилию</t>
  </si>
  <si>
    <t>Сокращение численности родителей, лишенных родительских прав</t>
  </si>
  <si>
    <t>Увеличение количества семей, воспитывающих детей-инвалидов, прошедших информационно-практическое обучение</t>
  </si>
  <si>
    <t>4.3.2.</t>
  </si>
  <si>
    <t>Сокращение размеров социального сиротства, улучшение психологического здоровья детей, оставшихся без попечения родителей</t>
  </si>
  <si>
    <t>Сокращение размеров социального сиротства</t>
  </si>
  <si>
    <t>2.4.</t>
  </si>
  <si>
    <t>Изготовление памятного набора "Родившемуся в Камчатском крае"</t>
  </si>
  <si>
    <t>Агентство записи актов гражданского состояния Камчатского края</t>
  </si>
  <si>
    <t>Обучение матерей с риском жестокого обращения с детьми навыкам ответственного родительства с отказом от насильственных методов воспитания</t>
  </si>
  <si>
    <t>Разработка и внедрение в образовательных учреждениях эффективных методик работы с семьями по профилактике насилия в отношении детей, социальной реабилитации детей, пострадавших от насилия, жестокого обращения и преступных посягательств</t>
  </si>
  <si>
    <t>Предоставление единовременных выплат при рождении детей в семьях, проживающих в Корякском округе и Алеутском районе</t>
  </si>
  <si>
    <t>Увеличение доли детей-инвалидов, получивших реабилитационые услуги</t>
  </si>
  <si>
    <t>Увеличение числа специалистов, уолномоченных заниматься вопросами реабилитации</t>
  </si>
  <si>
    <t>Министерство здравоохранения  Камчатского края</t>
  </si>
  <si>
    <t>Увеличение числа специалистов, уполномоченных заниматься вопросами реабилитации</t>
  </si>
  <si>
    <t>Ожидаемый результат реализации мероприятия</t>
  </si>
  <si>
    <t>4.3.3.</t>
  </si>
  <si>
    <t>4.2.3.</t>
  </si>
  <si>
    <t>1.</t>
  </si>
  <si>
    <t>1.1.1</t>
  </si>
  <si>
    <t>1.1.2</t>
  </si>
  <si>
    <t>1.1.3.</t>
  </si>
  <si>
    <t>1.2.</t>
  </si>
  <si>
    <t>2</t>
  </si>
  <si>
    <t>2.1.</t>
  </si>
  <si>
    <t>2.3.2.</t>
  </si>
  <si>
    <t>2.4.1</t>
  </si>
  <si>
    <t>2.6.</t>
  </si>
  <si>
    <t>2.6.1.</t>
  </si>
  <si>
    <t>3</t>
  </si>
  <si>
    <t>3.1.</t>
  </si>
  <si>
    <t>3.1.1</t>
  </si>
  <si>
    <t>3.1.2.</t>
  </si>
  <si>
    <t>3.1.3.</t>
  </si>
  <si>
    <t>3.1.4.</t>
  </si>
  <si>
    <t>3.2.</t>
  </si>
  <si>
    <t>3.2.2</t>
  </si>
  <si>
    <t>3.2.4</t>
  </si>
  <si>
    <t>3.2.9</t>
  </si>
  <si>
    <t>3.2.10</t>
  </si>
  <si>
    <t>3.3.</t>
  </si>
  <si>
    <t>4.1</t>
  </si>
  <si>
    <t>4.1.1.</t>
  </si>
  <si>
    <t>4.2.</t>
  </si>
  <si>
    <t>4.2.2.</t>
  </si>
  <si>
    <t xml:space="preserve">Открытие кабинетов "психологической разгрузки" для детей "группы риска" и их родителей в социальных и образовательных учреждениях </t>
  </si>
  <si>
    <t>Реализация проекта "Библиотерапия" на базе библиотек Камчатского края в целях ранней профилактики правонарушений</t>
  </si>
  <si>
    <t>4.2.4.</t>
  </si>
  <si>
    <t>4.3.1.</t>
  </si>
  <si>
    <t>Содержание несовершеннолетних в специальных учебно-воспитательных учреждениях закрытого типа, находящихся за пределами Камчатского края</t>
  </si>
  <si>
    <t>Открытие отделений правовой помощи и социального сопровождения несовершен-нолетних, находящихся в конфликте с законом, в том числе досудебное и судебное сопровождение</t>
  </si>
  <si>
    <t>Издание информационного справочника (брошюры, памятки) для несовершеннолетних, находящихся в конфликте с законом</t>
  </si>
  <si>
    <t>создание условий ресоциализации, социальной адаптации, восстановление социального статуса, правовой грамотности</t>
  </si>
  <si>
    <t>4.3.4.</t>
  </si>
  <si>
    <t>Изготовление и размещение рекламной продукции (социальной рекламы), информационных материалов, организация и выпуск телевизионных и радиопрограмм по вопросам профилактики правонарушений, детской наркомании и алкоголизма, пропаганды здорового образа жизни</t>
  </si>
  <si>
    <t>создание предпосылок для изменения смысла жизни, жизненной позиции, пропаганда здорового образа жизни, профилактика употребления психоактивных веществ</t>
  </si>
  <si>
    <t xml:space="preserve">повышение профессиональной компетенции специалистов, занимающихся профилактикой безнадзорности </t>
  </si>
  <si>
    <t>повышение профессионального уровня специалистов, обучение специалистов новым технологиям, профилактика синдрома профессионального выгорания</t>
  </si>
  <si>
    <t>изучение опыта работы ведущих  специалистов, осуществляющих профилактическую работу, использование современных технологий, повышение эффективности социально  реабилитационной работы с детьми и подростками, совершающими противоправные действия</t>
  </si>
  <si>
    <t>систематизация работы организаций по профилактике преступлений и правонарушений несовершеннолетних, обобщиение опыт по данному направлению</t>
  </si>
  <si>
    <t>Улучшение психологического здоровья несовершеннолетних целевой группы и их родителей: повышение  социальной компетенции, преодоление трудностей в отношениях со сверстниками и взрослыми, повышение самооценки, снижение агрессивности и импульсивности, коррекция поведения</t>
  </si>
  <si>
    <t>Организация досуга детей, отвлечение их от влияния улицы, формирование приоритетности здорового образа жизни, социокультурная реабилитация несовершеннолетних целевой группы</t>
  </si>
  <si>
    <t>сокращение преступлений и правонарушений несовершеннолетних</t>
  </si>
  <si>
    <t xml:space="preserve">создание предпосылок для правопослушного поведения, создание благоприятных условий для реабилитации и адаптации, социальной защиты, восстановление и укрепление социально полезных связей, содействие в трудовом и бытовом устройстве </t>
  </si>
  <si>
    <t>Проведение круглых столов, конференций, семинаров по вопросам профилактики семейного неблагополучия, детской безнадзорности и обмену опытом по внедрению технологий профилактической работы</t>
  </si>
  <si>
    <t>4.2.1.</t>
  </si>
  <si>
    <t>Укрепление материально-технической базы службы профилактики социального сиротства и содействия семейному устройству детей-сирот и организационно-методическая  поддержка деятельности службы</t>
  </si>
  <si>
    <t>Проведение краевых мероприятий по профилактике безнадзорности, предупреждению наркологической зависимости у детей "группы риска"</t>
  </si>
  <si>
    <t>Организация и проведение социально-значимых мероприятий в поддержку семьи, материнства и детства</t>
  </si>
  <si>
    <t>Внедрение технологий  раннего вмешательства на базе учреждений здравоохранения</t>
  </si>
  <si>
    <t>Организация обучения специалистов учреждений здравоохранения по работе с детьми-инвалидами</t>
  </si>
  <si>
    <t>ВСЕГО</t>
  </si>
  <si>
    <t>Развитие системы реабилитационных услуг для детей-инвалидов и детей с ограниченными возможностями здоровья</t>
  </si>
  <si>
    <t>2017</t>
  </si>
  <si>
    <t>Подпрограмма 3                                                                                        "ДЕТСТВО БЕЗ ЖЕСТОКОСТИ И НАСИЛИЯ"</t>
  </si>
  <si>
    <t>Предоставление единовременной выплаты малоимущим многодетным  семьям в Камчатском крае, организовавшим личные подсобные хозяйства , на приобретение домашней птицы, скота, строительных материалов, технических средств и оборудования на основе социального контракта</t>
  </si>
  <si>
    <t>Создание цикла теле и радиопередач по проблемам детской инвалидности, изготовление информационных материалов</t>
  </si>
  <si>
    <t>прочие внебюджетные источники</t>
  </si>
  <si>
    <t>внебюджетные фонды</t>
  </si>
  <si>
    <t>1.1.</t>
  </si>
  <si>
    <t>Срок начала                реализации</t>
  </si>
  <si>
    <t>Срок окончания реализа-ции (дата контрольного события)</t>
  </si>
  <si>
    <t>Проведение конкурсов и фестивалей для детей-сирот и детей,оставшихся без попечения родителей</t>
  </si>
  <si>
    <t xml:space="preserve"> внебюджетные фонды</t>
  </si>
  <si>
    <t>небюджетные фонды</t>
  </si>
  <si>
    <t>2.2.</t>
  </si>
  <si>
    <t>Проведение организованного досуга детей целевой группы,  развитите способностей детей в благоприятных условиях, создание условий для самовыражения, социальная реабилитация и адаптация; повышение психологического состояния детей</t>
  </si>
  <si>
    <t>4.1.2.</t>
  </si>
  <si>
    <t xml:space="preserve"> Проведение краевого смотра-конкурса "Лучший совет профилактики"</t>
  </si>
  <si>
    <t>4.3.</t>
  </si>
  <si>
    <t>Изготовление и размещение рекламной продукции (социальной рекламы), организация и выпуск телевизионных и радиопрограмм по вопросам профилактики правонарушений, детской наркомании и алкоголизма, пропаганды здорового образа жизни</t>
  </si>
  <si>
    <t>Методическое обеспечение деятельности специалистов учреждений образования (подготовка, издание и распространение методических и информационных материалов, организация обучения)</t>
  </si>
  <si>
    <t xml:space="preserve">Повышение квалификации специалистов учреждений образовательной сферы по вопросам профилактики преступности и правонарушений несовершеннолетних  </t>
  </si>
  <si>
    <t>КОНТРОЛЬНЫЕ СОБЫТИЯ подпрограммы 4:</t>
  </si>
  <si>
    <t>Семья и дети</t>
  </si>
  <si>
    <t>ОСНОВНОЕ МЕРОПРИЯТИЕ  1:                               "Профилактика социального сиротства, семейного неблагополучия, детской безнадзорности. Поддержка детей-сирот и детей, оставшихся без попечения родителей в Камчатском крае"</t>
  </si>
  <si>
    <t>ОСНОВНОЕ МЕРОПРИЯТИЕ 2: "Укрепление социального института семьи, пропаганда положительных семейных традиций и семейных ценностей и ответственного родительства. Патриотическое воспитание детей в Камчатском крае"</t>
  </si>
  <si>
    <t>1.1.5</t>
  </si>
  <si>
    <t>1.1.7.</t>
  </si>
  <si>
    <t>1.2.1</t>
  </si>
  <si>
    <t>Организация мероприятий по формированию ответственного родительства</t>
  </si>
  <si>
    <t>1.2.2</t>
  </si>
  <si>
    <t>1.2.3.</t>
  </si>
  <si>
    <t>1.2.4.</t>
  </si>
  <si>
    <t>1.2.5.</t>
  </si>
  <si>
    <t>1.2.6.</t>
  </si>
  <si>
    <t>1.2.7.</t>
  </si>
  <si>
    <t>1.2.8.</t>
  </si>
  <si>
    <t>1.2.11.</t>
  </si>
  <si>
    <t>Ежегодное награждение почетным званием "Материнская слава Камчатки"</t>
  </si>
  <si>
    <t>Проведение краевых мероприятий патриотической направленности для детей, находящихся в трудной жизненной ситуации</t>
  </si>
  <si>
    <t>2.1.1</t>
  </si>
  <si>
    <t xml:space="preserve">2.1.2. </t>
  </si>
  <si>
    <t>2.1.3.</t>
  </si>
  <si>
    <t>2.2.1.</t>
  </si>
  <si>
    <t>2.2.2.</t>
  </si>
  <si>
    <t>2.3.</t>
  </si>
  <si>
    <t>ОСНОВНОЕ МЕРОПРИЯТИЕ 2                             "Создание новых служб, оказывающих поддержку детям-инвалидам, семьям с детьми-инвалидами . Выявление и учет детей-инвалидов, семей с детьми-инвалидами, мониторинг потребностей в услугах учреждений социальной сферы Камчатского края"</t>
  </si>
  <si>
    <t>ОСНОВНОЕ МЕРОПРИЯТИЕ 3 "Внедрение инновационных технологий, методик, программ по реабилитации, социализации, интеграции детей-инвалидов, семей с детьми-инвалидами в общество"</t>
  </si>
  <si>
    <t>2.3.1</t>
  </si>
  <si>
    <t>2.3.3.</t>
  </si>
  <si>
    <t>2.3.4.</t>
  </si>
  <si>
    <t>2.3.5.</t>
  </si>
  <si>
    <t>2.3.6.</t>
  </si>
  <si>
    <t>2.3.7.</t>
  </si>
  <si>
    <t>ОСНОВНОЕ МЕРОПРИЯТИЕ 4: "Преодоление изолированности семей с детьми-инвалидами, повышение их адаптивных возможностей"</t>
  </si>
  <si>
    <t>2.4.2</t>
  </si>
  <si>
    <t>2.4.3</t>
  </si>
  <si>
    <t xml:space="preserve">2.4.4. </t>
  </si>
  <si>
    <t>2.5.</t>
  </si>
  <si>
    <t>ОСНОВНОЕ МЕРОПРИЯТИЕ 5:  "Создание условий, способствующих раскрытию творческого, спортивного потенциала детей-инвалидов, их профессиональная поддержка, интеграция в среду здоровых сверстников, воспитание толерантного отношения общества к детям-инвалидам"</t>
  </si>
  <si>
    <t>2.5.1.</t>
  </si>
  <si>
    <t>2.5.2.</t>
  </si>
  <si>
    <t>2.5.3.</t>
  </si>
  <si>
    <t>2.5.4.</t>
  </si>
  <si>
    <t>2.5.5.</t>
  </si>
  <si>
    <t>2.5.6</t>
  </si>
  <si>
    <t>2.5.7.</t>
  </si>
  <si>
    <t>ОСНОВНОЕ МЕРОПРИЯТИЕ  6 "Привлечение средств массовой информации к освещению вопросов, связанных с проблемами детей-инвалидов и их семей, социальной интеграции детей в общественную жизнь. Поддержка инициатив общественных организаций в обеспечении нормальных условий жизнедеятельности детей-инвалидов, их успешной интеграции в общество, развитите добровольческого движения"</t>
  </si>
  <si>
    <t>ОСНОВНОЕ МЕРОПРИЯТИЕ 2  "Своевременное оказание помощи детям, подвергшимся различным формам насилия, жестокого обращения, профилактика рисков жестокого обращения с детьми. Расширение спектра социальных услуг детям и семьям, попавшим в трудную жизненную ситуацию"</t>
  </si>
  <si>
    <t>Проведение круглых столов, конференций, семинаров по вопросам профилактики семейного неблагополучия  и обмену опытом по вопросам внедрения технологий профилактической работы, организации помощи детям, подвергшимся насилию</t>
  </si>
  <si>
    <t>ОСНОВНОЕ МЕРОПРИЯТИЕ 3  "Проведение мероприятий, направленных на предотвращение жестокого обращения с детьми и формирование в обществе нетерпимого отношения к различныым проявлениям насилия по отношению к детям"</t>
  </si>
  <si>
    <t>3.3.1.</t>
  </si>
  <si>
    <t>4.1.</t>
  </si>
  <si>
    <t xml:space="preserve">4.3. </t>
  </si>
  <si>
    <t>КОНТРОЛЬНЫЕ СОБЫТИЯ подпрограммы 2:</t>
  </si>
  <si>
    <t xml:space="preserve">КОНТРОЛЬНЫЕ СОБЫТИЯ подпрограммы 3 </t>
  </si>
  <si>
    <t>КОНТРОЛЬНЫЕ СОБЫТИЯ подпрограммы 1:</t>
  </si>
  <si>
    <t>1.3.</t>
  </si>
  <si>
    <t xml:space="preserve">Обеспечение работы кризисной службы для женщин с детьми, оказавшихся в трудной жизненной ситуации, в том числе  пострадавших от жестокого обращения </t>
  </si>
  <si>
    <t>Приобретение реабилитационного оборудования и средств трудовой реабилитации для детей с ограниченными возможностями здоровья</t>
  </si>
  <si>
    <t>Организация выставок (в том числе персональных) художественного, декоративно-прикладного творчества детей-инвалидов, детей с ограниченными возможностями здоровья в Камчатском крае</t>
  </si>
  <si>
    <t>Внедрение технологии мобильных служб для оказания экстренной помощи детям, пострадавшим от жестокого обращения и преступных посягательств на базе организаций социального обслуживания граждан в Камчтском крае</t>
  </si>
  <si>
    <t>.- профилактика семейного неблагополучия, детской безнадзорности, жестокого обращения с детьми, развитие инновационных технологий и форм профилактики детской безнадзорности, обеспечение доступности социальной реабилитации и адаптации детям, оказавшимся в трудной жизненной ситуации;
- укрепление социального института семьи, пропаганда положительных семейных традиций и семейных ценностей, формирование ответственного родительства;
- обеспечение информационной безопасности детей</t>
  </si>
  <si>
    <t xml:space="preserve">Министерство
социального развития
и труда Камчатского края, Министерство образования и науки Камчатского края, Министерство культуры Камчатского края, Министерство спорта и молодежной политики Камчатского края; Агентство ЗАГС Камчатского края
</t>
  </si>
  <si>
    <t>Увеличение семейных форм устройства детей-сирот и детей, оставшихся без попечения родителей. Сокращение числа неблагополучных семей, развитие эффективных форм и методов работы с нуждающимися в помощи семьями и детьми</t>
  </si>
  <si>
    <t>Укрепление семейных традиций, формирование здоровых полноценных семей</t>
  </si>
  <si>
    <t>Повышение роли материнства, укрепление семейных традиций</t>
  </si>
  <si>
    <t>Повышение родителькой педагогической компетенции, увеличение количества родителей, обученных принципам позитивного родительства</t>
  </si>
  <si>
    <t>Создание условий для позитивного воспитания детей, формирования полноценных семей, укрепление семейных традиций</t>
  </si>
  <si>
    <t>Распространение информации о позитивном родительстве, распространение опыта ответсвтенного восптиания</t>
  </si>
  <si>
    <t>Обеспечение социальной и экономической устойчивости семей в крае; повышение уровня социального обслуживания семей, находящихся в трудной жизненной ситупации</t>
  </si>
  <si>
    <t>Создание условий для организации досуга для детей</t>
  </si>
  <si>
    <t>Сукрепление семейных традиций, формирование здоровых полноценных семей</t>
  </si>
  <si>
    <t>Повышение уровня жизни, сокращение бедности в многодетных семьях</t>
  </si>
  <si>
    <t>Повышение рождаемости, повышение уровня жизни, сокращение бедности в многодетных семьях</t>
  </si>
  <si>
    <t>Привитие детям чувства любви и гордости к роднму краю и России</t>
  </si>
  <si>
    <t>Улучшение качества жизни детей-инвалидов и семей с детьми-инвалидами; организация комплексной помощи по абилитации и реабилитации детей-инвалидов и детей с ограниченными возможностями здоровья; преодоление изолированности семей с детьми-инвалидами, образование новых социальных связей, социальная интеграция детей-инвалидов в среду здоровых сверстников с помощью социокультурных технологий</t>
  </si>
  <si>
    <t>ОСНОВНОЕ МЕРОПРИЯТИЕ 1   "Оказание своевременной медицинской помощи и проведение комплексной реабилитации детей-инвалидов и детей с ограниченными возможностями здоровья, способствующей максимально возможному восстановлению утраченных функций ребёнка"</t>
  </si>
  <si>
    <t>Организация комплексной помощи по абилитации и реабилитации детей-инвалидов и детей с ограниченными возможностями здоровья</t>
  </si>
  <si>
    <t>Создание системы ранней помощи семьям, воспитывающим детей с нарушениями развития, развитите системы комплексных услуг</t>
  </si>
  <si>
    <t>Увеличение доли детей-инвалидов, получивших реабилитационные услуги, укрепление здоровья детей</t>
  </si>
  <si>
    <t>Организация комплексной помощи по абилитации и реабилитации детей-инвалидов и детей с ограниченными возможностями здоровья. Увеличение доли семей с детьми-инвалидами, получивших услуги в учреждениях социальной сферы, в общем количестве нуждающихся в услугах семей с детьми-инвалидами</t>
  </si>
  <si>
    <t xml:space="preserve">Совместные мероприятия со здоровыми детьм позволят обеспечить социальную интеграцию детей-инвалидов в среду здоровых сверстников, расширят социальные связи, создадут условия для развития творческой самореализации детей-инвалидов. </t>
  </si>
  <si>
    <t>Улучшение качества жизни детей-инвалидов и семей с детьми-инвалидами; организация комплексной помощи по абилитации и реабилитации детей-инвалидов и детей с ограниченными возможностями здоровья</t>
  </si>
  <si>
    <t xml:space="preserve">Организация обучения специалистов по работе с детьми-инвалидами организаций социального обслуживания граждан в Камчатском крае  </t>
  </si>
  <si>
    <t>Преодоление изолированности семей с детьми-инвалидами, образование новых социальных связей, социальная интеграция детей-инвалидов в среду здоровых сверстников с помощью социокультурных технологий</t>
  </si>
  <si>
    <t>Развитие деятельности не менее 2-х специализированных служб сопровождения семьи и ребенка</t>
  </si>
  <si>
    <t xml:space="preserve">Организация новогодних поздравлений детей-инвалидов, детей с ограниченными возможностями здоровья, на дому </t>
  </si>
  <si>
    <t>Организация семейного отдыха для детей-инвалидов, детей с ограниченными возможностями здоровья на территории Камчатского края</t>
  </si>
  <si>
    <t>Создание условий для развития творческого потенциала детей-инвалидов, детей с ограниченными возможностями здоровья совместно со здоровыми сверстниками, развитие программ семейного отдыха и оздоровления</t>
  </si>
  <si>
    <t xml:space="preserve"> </t>
  </si>
  <si>
    <t>Развитие системы трудовой реабилитации, обучение трудовым навыкам детей-инвалидов</t>
  </si>
  <si>
    <t>Увеличение количества семей с детьми-инвалидами, участвующих в программах семейного  интегрированного отдыха и оздоровления, образование новых социальных связей</t>
  </si>
  <si>
    <t>Развитите творческого потенциала детей-инвалидов</t>
  </si>
  <si>
    <t>Создание условий для получения первичных навыков работы на компьютере</t>
  </si>
  <si>
    <t>Создание условий для развития личности ребенка-инвалида, развитите творческих способностей</t>
  </si>
  <si>
    <t>Увеличение числа семей, воспитывающих детей-инвалидов, участвующих в массовых мероприятиях. Развитите творческого потенциала детей-инвалидов. Укрепление социальных связей</t>
  </si>
  <si>
    <t xml:space="preserve">Формирование позитивного и заинтересованного отношения здоровых граждан к детям-инвалидам, привлечение внимания общественности к решению проблем детей-инвалидов и семей, воспитывающих детей-инвалидов. Развитие институтов гражданского общества, деятельность которых направлена на дальнейшую интеграцию и социализацию детей-инвалидов, семей с детьми-инвалидами. Развитие волонтерского движения, в том числе семейного добровольчества, в сфере оказания услуг семьям с детьми-инвалидами и детям-инвалидам, а также содействие объединению семей, воспитывающих детей-инвалидов, в общественные организации
</t>
  </si>
  <si>
    <t>Повышение уровня межведомственного взаимодействия органов и учреждений по профилактике насилия и жестокого обращения в отношении детей, реабилитации детей, ставших жертвами насилия и преступных посягательств;
обеспечение реабилитации детей, подвергшихся преступным посягательствам,  пострадавших от жестокого обращения; сокращение числа родителей, лишенных родительских прав в связи с жестоким обращением с детьми</t>
  </si>
  <si>
    <t>ОСНОВНОЕ МЕРОПРИЯТИЕ 1   "Организация межведомственного взаимодействия по вопросам оказания помощи детям, подвергшимся различным формам насилия, и семьям, в которых произошли случаи насилия"</t>
  </si>
  <si>
    <t>Сокращение численности несовершеннолетних, пострадавших от преступных посягательств, в Камчатском крае</t>
  </si>
  <si>
    <t>Улучшение психологического состояния у детей, женщин пострадавших от насилия</t>
  </si>
  <si>
    <t>Экстренное оказание помощи, Сокращение численности несовершеннолетних, потерпевших от преступных посягательств. Расширение доступа услуг</t>
  </si>
  <si>
    <t>Сокращение численности несовершеннолетних, потерпевших от преступных посягательств, улучшение психологического состояния у детей, пострадавших от насилия и жестокого обращения, подвергшихся преступным посягательствам, в Камчатском крае. Повышение качества реабилитационной и социализирующей деятельности в отношении детей, пострадавших от насилия и жестокого обращения, подвергшихся преступным посягательствам, в Камчатском крае</t>
  </si>
  <si>
    <t>Обеспечение доступа семей, пострадавших от насилия к социальным профессиональным услугам и повышение их качества</t>
  </si>
  <si>
    <t>Своевременное выявление семей сдетьми с риском жестокого обращзения на ранних стадиях семейного неблагополучия</t>
  </si>
  <si>
    <t>Экстренное оказание психологической помощи Улучшение психологического состояния у детей, пострадавших от насилия</t>
  </si>
  <si>
    <t>Сокращение численности детей, пострадавших от насилия. Обеспечение  реабилитации детей, пострадавших от преступных посягательств</t>
  </si>
  <si>
    <t>формирование у детей стремления к здоровому образу жизни</t>
  </si>
  <si>
    <t>Снижение численности семей,родители которых адкоголезависимы, внедрение программы коррекции детско-родительских отношений, нормализация отношений в семьях</t>
  </si>
  <si>
    <t>Сокращение численности детей, отобранных у родителей при непосредственной угрозе их здоровью; Организация совместного досуга родителей и детей. Снижение психологического и эмоционального напряжения. Укрепление детско-родительских отношений</t>
  </si>
  <si>
    <t>Противодействие жестокому обращению с детьми, формирование в обществе нетерпимого отношения к различным проявления насилия по отношению к детям</t>
  </si>
  <si>
    <t>Увеличение числа подростков, повысивших уровень правовой информированности с помощью предусмотренных профилактических мероприятий и мероприятий информационного характера. Фломирование в обществе нетерпимого отношения к насилию как методу воспитания и общения</t>
  </si>
  <si>
    <t>Разработка и внедрение механизма межведомственного взаимодействия, направленного на непрерывное социальное сопровождение несовершеннолетних, находящихся в конфликте с законом</t>
  </si>
  <si>
    <t>Внедрение инновационных практик и технологий по предупреждению преступности и правонарушений несовершеннолетних. азвитие системы социальных услуг и обеспечение их доступности для несовершеннолетних, в том числе, находящихся в конфликте с законом; развитие реабилитационной инфраструктуры, направленной на эффективную социализацию совершеннолетних "группы риска"</t>
  </si>
  <si>
    <t>Методическое и информационное обеспечение профилактики безнадзорности и правонарушений несовершеннолетних. Совершенствование подготовки и квалификации работников системы профилактики безнадзорности и правонарушений несовершеннолетних, повышение  профессиональной  компетенции специалистов, работающих с подростками "группы риска"</t>
  </si>
  <si>
    <t>Дети-инвалиды</t>
  </si>
  <si>
    <t>ИТОГО</t>
  </si>
  <si>
    <t>Миничтерство образования и науки Камчатского; Министерство здравохранения Камчатского края; Министерство социального развития и труда Камчатского края</t>
  </si>
  <si>
    <t xml:space="preserve">Создание условий для снижения числа правонарушений, совершаемых детьми, снижение алкоголизма, наркомании и токсикомании у детей  в Камчатском крае,создание условий для межведомственного взаимодействия по профилактической работе с несовер-ми, развитие реабилитационной инфраструктуры, направленной на эффективную социализацию несовершеннолетних "группы риска"
</t>
  </si>
  <si>
    <t>Организация работы семейных мастерских, творческих клубных объединений семей для профилактики семейного неблагополучия и создания условий для проведения совместного досуга, социально-трудовой, социально-культурной реабилитации (приобретение оборудования, в том числе детского игрового, мебели, оргтехники, расходных материалов и др.)</t>
  </si>
  <si>
    <t xml:space="preserve">Содействие снижению подростковой преступности и правонарушений несовереннолетних. </t>
  </si>
  <si>
    <t>Координация действий по профилактике безнадзорности и правонарушений несовершеннолетнпх субхектов профилактики</t>
  </si>
  <si>
    <t xml:space="preserve">Привлечение внимания общества к к социально значимой проблеме детской наркомании, алкоголизма в обществе, необходимости здорового образа жизни </t>
  </si>
  <si>
    <t>Проведена конференция по вопросам профилактики детской безнадзорности и правонарушений несовершеннолетних, социализации детей (мероприятие 4.1.1.)</t>
  </si>
  <si>
    <t>Укрепление материально-технической базы государственных учреждений здравоохранения Камчатского края для орга-низации медико-психологической реабилитации детей, нахо-дящихся в трудной жизненной ситуации, а также пострадавших от жестокого обращения и преступных посягательств (приобретение, изготовление, доставка и монтаж оборудования для соляных и сенсорных комнат, выполнение ремонтных работ по подготовке помещений для устройства и монтажа соляных и сенсорных комнат; обучение специалистов)</t>
  </si>
  <si>
    <t>(в соответствии с постановлением Правительства Камчатского края от _________)</t>
  </si>
  <si>
    <t xml:space="preserve">Внедрение инновационных методик  в реабилитации детей с двигательными нарушениями: кинезиотера-пии, эрготерапии, кондуктивной педагогики </t>
  </si>
  <si>
    <t xml:space="preserve">на 2017-2019 годы </t>
  </si>
  <si>
    <t>объемы средств по годам на реализацию мероприятий</t>
  </si>
  <si>
    <t>Минобр-813 - 2017 год</t>
  </si>
  <si>
    <t>Минобр-813 - 2018 год</t>
  </si>
  <si>
    <t>Минобр-813 - 2019 год</t>
  </si>
  <si>
    <t xml:space="preserve">Минздрав-814 - на 2017 год </t>
  </si>
  <si>
    <t xml:space="preserve">Минздрав-814 - на 2018 год </t>
  </si>
  <si>
    <t xml:space="preserve">Минздрав-814 - на 2019 год </t>
  </si>
  <si>
    <t>Минсоц-815 на 2017 год</t>
  </si>
  <si>
    <t>Минсоц-815 на 2018 год</t>
  </si>
  <si>
    <t>Минсоц-815 на 2019 год</t>
  </si>
  <si>
    <t xml:space="preserve">Минкульт-816 на 2017 год </t>
  </si>
  <si>
    <t xml:space="preserve">Минкульт-816 на 2018 год </t>
  </si>
  <si>
    <t xml:space="preserve">Минкульт-816 на 2019 год </t>
  </si>
  <si>
    <t>ЗАГС-825 на 2017 год</t>
  </si>
  <si>
    <t>ЗАГС-825 на 2018 год</t>
  </si>
  <si>
    <t>ЗАГС-825 на 2019 год</t>
  </si>
  <si>
    <t>Минспорт-847 на 2017 год</t>
  </si>
  <si>
    <t>Минспорт-847 на 2018 год</t>
  </si>
  <si>
    <t>Минспорт-847 на 2019 год</t>
  </si>
  <si>
    <t xml:space="preserve">ВСЕГО на 2017 год </t>
  </si>
  <si>
    <t xml:space="preserve">ВСЕГО на 2018 год </t>
  </si>
  <si>
    <t xml:space="preserve">ВСЕГО на 2019 год </t>
  </si>
  <si>
    <t>Детство без жестокости</t>
  </si>
  <si>
    <t>2019.</t>
  </si>
  <si>
    <t>2019</t>
  </si>
  <si>
    <t>Ответственный исполнитель (ИОГВ/Ф.И.О.)</t>
  </si>
  <si>
    <t xml:space="preserve">Создание служб профилактики социального сиротства и содействия семейному устройству детей-сирот и детей, оставшихся без попечения родителей, организационно-методическая поддержка их деятельности </t>
  </si>
  <si>
    <t>1.1.4</t>
  </si>
  <si>
    <t>1.1.6.</t>
  </si>
  <si>
    <t>Изготовление и размещение социальной рекламы по вопросам профилактики детской безнадзорности, наркомании и алколизма, пропаганды здорового образа жизни</t>
  </si>
  <si>
    <t>Организация работы по проведению цикла бесед по правовому воспитанию несовершеннолетних, издание и распространение информационных материалов</t>
  </si>
  <si>
    <t>Изготовление и размещение социальной рекламы, документальных и обучающих фильмов, инфор-мационных материалов по вопросам пропаганды семейных ценностей и ответственного родительства</t>
  </si>
  <si>
    <t>Приобретение предметов первой необходимости для ухода за детьми до 3-х лет для организации пункта проката "Малыш" на базе организаций социального обслуживания</t>
  </si>
  <si>
    <t>1.2.9.</t>
  </si>
  <si>
    <t>1.2.10.</t>
  </si>
  <si>
    <t>Предоставление оздоровительных услуг семьям с детьми, детям, находящимся в трудной жизненной ситуации, в организациях социального обслуживания</t>
  </si>
  <si>
    <t>Приобретение реабилитационного и игрового оборудования, компьютерной техники,  для организаций социального обслуживания для проведения социальной и трудовой реабилитации, организации досуга семей и детей</t>
  </si>
  <si>
    <t>Обучение специалистов, работающих с семьями</t>
  </si>
  <si>
    <t>1.2.12.</t>
  </si>
  <si>
    <t>1.2.13.</t>
  </si>
  <si>
    <t>1.2.14.</t>
  </si>
  <si>
    <t>Создание и развитите лекотек на базе организаций социального обслуживания и образовательных учреждениях</t>
  </si>
  <si>
    <t xml:space="preserve"> увеличение числа детей, получивших реабилитационные услуги</t>
  </si>
  <si>
    <t>Программно-методическое обеспечение образова-тельных учреждений в Камчатском крае для работы с детьми-инвалидами, детьми с ограниченными возможностями здоровья</t>
  </si>
  <si>
    <t>Организация обучения и повышения квалификации специалистов по вопросам специального (коррекционного) образования, воспитания и развититя  детей-инвалидов и детей с ограниченными возможностями здоровья</t>
  </si>
  <si>
    <t>2.3.8.</t>
  </si>
  <si>
    <t>Создание и оснащение пункта проката реабилитацион-ного и специального игрового оборудования для детей-инвалидов и детей с ограниченными возможностями здоровья</t>
  </si>
  <si>
    <t>Создание и укрепление служб сопровождения детей- инвалидов и семей с детьми-инвалидами</t>
  </si>
  <si>
    <t>Создание и обеспечение работы клубов для семей с детьми-инвалидами и детьми с ограниченными возможностями здоровья</t>
  </si>
  <si>
    <t>Приобретение развивающих игр и пособий для развития творческих способностей детей-инвалидов и детей с ограниченными возможностями здоровья</t>
  </si>
  <si>
    <t>Обеспечение участия детей-инвалидов -
победителей краевых конкурсов - во всероссийских соревнованиях и конкурсах</t>
  </si>
  <si>
    <t>Выпуск краевого сборника литературных и художественных произведений детей-инвалидов "Волшебное перо"</t>
  </si>
  <si>
    <t>3.2.1.</t>
  </si>
  <si>
    <t>Проведение в учреждениях различной ведомственной принадлежности цикла занятий для детей «Защита от насилия»</t>
  </si>
  <si>
    <t>3.2.3.</t>
  </si>
  <si>
    <t>Организация досуговых мероприятий, акций, конкурсов для несовершеннолетних, в том числе проживающих в социально неблагополучных семьях в Камчатском крае</t>
  </si>
  <si>
    <t>Создание и укрепление служб психологической помощи (кабинетов психологического здоровья), созданных на базе организаций соц.обслуживания (подбор и обучение специалистов, подготовка специальных помещений, приобретение оборудования, расходных материалов и др.)</t>
  </si>
  <si>
    <t>3.2.5.</t>
  </si>
  <si>
    <t>3.2.6.</t>
  </si>
  <si>
    <t>3.2.7.</t>
  </si>
  <si>
    <t>Разработка и внедрение реабилитационной программы "Школа укрепления здоровья" для подростков, чьи родители страдают алкогольной зависимостью и склонны к жестокому обращению с детьми, на базе организаций социального обслуживания граждан в Камчатском крае ( в том числе приобретение, доставка, установка, монтаж спортивного и реабилитационного оборудования и инвентаря)</t>
  </si>
  <si>
    <t>3.2.8.</t>
  </si>
  <si>
    <t>Изготовление социальной рекламы,   информационных и просветительских материалов, приобретение и изготовление методических пособий по вопросам профилактики жестокого обращения  с детьми</t>
  </si>
  <si>
    <t>Проведение круглых столов, конференций, семинаров по вопросам профилактики семейного неблагополу-чия, детской безнадзорности и обмену опытом по внедрению технологий профилактической работы</t>
  </si>
  <si>
    <t>ОСНОВНОЕ МЕРОПРИЯТИЕ 3 Информационно-методическое обеспечение профилактической деятельности по предупреждению безнадзорности, беспризорности, правонарушений и антиобщественных действий несовершеннолетних. Повышение профессиональной компетенции специалистов, работающих с несовершеннолетними "группы риска"</t>
  </si>
  <si>
    <t>Создание и обеспечение работы клубов для семей с детьми, детей, оказавшихся в трудной жизненной ситуации</t>
  </si>
  <si>
    <t>Министерство социального развития и труда Камчатского края         Министерство образования и науки Камчатского края</t>
  </si>
  <si>
    <t>Обучение детей-инвалидов, детей с ограничен-ными возможностями здоровья основам компьютерной грамотности (в том числе оплата услуг по обучению, за приобретение расходных материалов для проведения обучения и др.)</t>
  </si>
  <si>
    <t>ОСНОВНОЕ МЕРОПРИЯТИЕ 1 "Организация  межведомственного взаимодействия по профи-лактической работе с несовершеннолетними, находящимися в конфликте с законом"</t>
  </si>
  <si>
    <t>Приобретение, доставка и установка игровых комплексов ("малых игровых форм") и улич-ных тренажеров для организаций социального обслуживания граждан в Камчатском крае</t>
  </si>
  <si>
    <t>Подпрограмма 2                                                  "ДЕТИ-ИНВАЛИДЫ"</t>
  </si>
  <si>
    <t>Подпрограмма 1                                                          "СЕМЬЯ И ДЕТИ Камчатки"</t>
  </si>
  <si>
    <t>Подпрограмма 4                                                                   "НЕ ОСТУПИСЬ!"</t>
  </si>
  <si>
    <t>Не оступись</t>
  </si>
  <si>
    <t>ОСНОВНОЕ МЕРОПРИЯТИЕ 2    "Создание и реализация инновационных технологий по предупреждению преступности и правонару-шений несовершеннолетних, развитие системы социальных услуг. Внедрение технологий социального сопровождения несовершенно-летних, находящихся в конфликте с законом"</t>
  </si>
  <si>
    <t>3.4.</t>
  </si>
  <si>
    <t>Обеспечена работа не менее 2-х служб участковых специалистов по социальной работе с целью внеднерия технологии раннего выявления случаев жестокого обращения с несовершеннолетними (мероприятие 3.1.1.)</t>
  </si>
  <si>
    <t>сентябрь 2017                           сентябрь 2018                               сентябрь 2019</t>
  </si>
  <si>
    <t>март 2017                                              март 2018                                                март 2019</t>
  </si>
  <si>
    <t>май 2017                                      май 2018                                                     май 2019</t>
  </si>
  <si>
    <t>август 2017                                      август 2018                                            август 2019</t>
  </si>
  <si>
    <t>март 2017                                            март 2018                                               март 2019</t>
  </si>
  <si>
    <t>декабрь 2017                                           декабрь 2018                                      декабрь 2019</t>
  </si>
  <si>
    <t>Обеспечено участие в краевом фестивале творчества "Радуга" не менее 400 детей-инвалидов и детей с ограниченными возможностями здоровья (2.5.4.)</t>
  </si>
  <si>
    <t>март 2017                                    март 2018                                    март 2019</t>
  </si>
  <si>
    <t>май 2017                                   май 2018                           май 2019</t>
  </si>
  <si>
    <t>декабрь 2017                             декабрь 2018                           декабрь 2019</t>
  </si>
  <si>
    <t>1.4.</t>
  </si>
  <si>
    <t>апрель 2017                                   апрель 2018                                     апрель 2019</t>
  </si>
  <si>
    <t xml:space="preserve">ноябрь 2017                                       ноябрь 2018                                             ноябрь 2019 </t>
  </si>
  <si>
    <t>ноябрь 2017                                       ноябрь 2018                                     ноябрь 2019</t>
  </si>
  <si>
    <t xml:space="preserve">Проведено повышение квалификации специалистов  учреждений образовательной сферы по вопросам профилактики преступности и правонарушений несовершеннолетних  </t>
  </si>
  <si>
    <t>май 2017                                                         май 2018                                                       май  2019</t>
  </si>
  <si>
    <t>сентябрь 2017                                       сентябрь 2018                               сентябрь 2019</t>
  </si>
  <si>
    <t>Развитие медицинской реабилитации детей-инвалидов и детей с ограниченными возмож-ностями здоровья на базе гос. учреждений здраво-охранения Камчатского края (в том числе приобретение, изготовление, доставка, установка и монтаж оборудования, выполнение ремонтных работ по подготовке помещений, обучение специалистов)</t>
  </si>
  <si>
    <t>Заключен договор на размещение социальной рекламы и информационных материалов по вопросам профилактики безнадзорности несовершеннолетних, пропаганды здорового образа жизни, семейных ценностей в СМИ в Камчатском крае (мероприятие 1.1.6, 1.2.4.)</t>
  </si>
  <si>
    <t>Проведен краевой конкурс "Семья Камчатки" с участием не менее 100 человек (мероприятие 1.2.2.)</t>
  </si>
  <si>
    <t>Предоставлена единовременная выплата 70 семьям, проживающим в Корякском округе и Алеутском районе, при рождении ребенка (мероприятие 1.2.9.)</t>
  </si>
  <si>
    <t>Предоставлена компенсация расходов, связанных с медицинской реабилитацией на территории Российской Федерации, 10-ти семьям, имеющим в своем составе детей-инвалидов и детей с ограниченными возможностями здоровья (мероприятие 2.1.1.)</t>
  </si>
  <si>
    <t>Организовано оздоровление 30-ти семей с детьми-инвалидами и детьми с ограниченными возможностями здоровья  (мероприятие 2.4.4.)</t>
  </si>
  <si>
    <t>Организована работа 2-х выездных мобильных бригад в районы Камчатского края с целью  предоставления социально-психологических услуг детям, находящимся в трудной жизненной ситуации (мероприятие 3.1.4.)</t>
  </si>
  <si>
    <t>Обеспечено предоставление социальных услуг в полном объеме с 5-тью пунктами проката предметогв ухода за детьми до 3-х лет "Малыш" на базе 5-ти организаций социального обслуживания граждан в Камчатском крае (1.2.5.)</t>
  </si>
  <si>
    <t>Обеспечено предоставление в полном объеме социальных услуг клубами для семей с детьми-инвалидами на базе организаций социального обслуживания граждан в Камчатском крае в количестве не менее 5-ти организаций; (мероприятие 2.4.2.)</t>
  </si>
  <si>
    <t>Обеспечена работа "Школы укрепления здоровья" на базе не менее 4-х организаций социального обслуживания граждан в Камчатском крае (мероприятие 3.2.7)</t>
  </si>
  <si>
    <t>Организована работа семейных мастерских, творческих клубных объединений семей  по профилактике семейного неблагополучия и созданию условий для социально-культурной реабилитации на базе не менее 6-ти организаций социального обслуживания граждан в Камчатском крае (мероприятие 3.2.8)</t>
  </si>
  <si>
    <t>Изданы методические рекомендации, информационные материалы по обеспечению деятельности сепециалистов системы образования по вопросам профилактики детской безнадзорности и правонарушений несовершеннолетних в количестве не менее 10 наименований (мероприятие 4.3.3.)</t>
  </si>
  <si>
    <t>Детальный план-график реализации государственной программы "СЕМЬЯ И ДЕТИ КАМЧАТКИ"</t>
  </si>
  <si>
    <t>Приложение к приказу Министерства социального развития и труда Камчатского края от _______________________№_________</t>
  </si>
  <si>
    <t>Внедрение инновационных технологий содействия детям-инвалидам с ДЦП, умственными отклонениями,  генетическими заболеваниями  в социальной адаптации и интеграции (в том числе приобретение, доставка, установка, монтаж реабилитационного оборудования, оснащение и благоустройство игровых уличных площадок, приобретение и доставка методик и программ по реабилитации, в том числе обучающих, обучение и повышение квалификации специалистов и др.)</t>
  </si>
  <si>
    <t>Организация комплексной реабилитации детей-инвалидов в реабилитационных центрах, цен-трах и отделениях восстановительной медицины, санаторных учреждениях, функционирующих на территории Российской Федерации путем компенсация расходов, связанных с реабилитацией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</si>
</sst>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00"/>
    <numFmt numFmtId="170" formatCode="#,##0.000"/>
    <numFmt numFmtId="171" formatCode="0.0000"/>
    <numFmt numFmtId="172" formatCode="0.000"/>
    <numFmt numFmtId="173" formatCode="#,##0.0000"/>
    <numFmt numFmtId="174" formatCode="#,##0.000000"/>
    <numFmt numFmtId="175" formatCode="0.000000"/>
    <numFmt numFmtId="176" formatCode="[$-FC19]d\ mmmm\ yyyy\ &quot;г.&quot;"/>
    <numFmt numFmtId="177" formatCode="_-* #,##0.00000&quot;р.&quot;_-;\-* #,##0.00000&quot;р.&quot;_-;_-* &quot;-&quot;?????&quot;р.&quot;_-;_-@_-"/>
    <numFmt numFmtId="178" formatCode="000000"/>
    <numFmt numFmtId="179" formatCode="0.00000E+00"/>
    <numFmt numFmtId="180" formatCode="0.0"/>
    <numFmt numFmtId="181" formatCode="#,##0.0"/>
  </numFmts>
  <fonts count="9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b/>
      <i/>
      <sz val="9"/>
      <name val="Times New Roman"/>
      <family val="1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7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1"/>
      <name val="Times New Roman"/>
      <family val="1"/>
    </font>
    <font>
      <b/>
      <sz val="9"/>
      <color indexed="10"/>
      <name val="Times New Roman"/>
      <family val="1"/>
    </font>
    <font>
      <sz val="11"/>
      <color indexed="60"/>
      <name val="Times New Roman"/>
      <family val="1"/>
    </font>
    <font>
      <sz val="9"/>
      <color indexed="12"/>
      <name val="Times New Roman"/>
      <family val="1"/>
    </font>
    <font>
      <sz val="11"/>
      <color indexed="12"/>
      <name val="Times New Roman"/>
      <family val="1"/>
    </font>
    <font>
      <b/>
      <i/>
      <sz val="9"/>
      <color indexed="12"/>
      <name val="Times New Roman"/>
      <family val="1"/>
    </font>
    <font>
      <sz val="10"/>
      <color indexed="60"/>
      <name val="Times New Roman"/>
      <family val="1"/>
    </font>
    <font>
      <i/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8"/>
      <color indexed="12"/>
      <name val="Times New Roman"/>
      <family val="1"/>
    </font>
    <font>
      <b/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2"/>
      <name val="Times New Roman"/>
      <family val="1"/>
    </font>
    <font>
      <sz val="10"/>
      <color indexed="10"/>
      <name val="Times New Roman"/>
      <family val="1"/>
    </font>
    <font>
      <b/>
      <sz val="11"/>
      <color indexed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6" tint="0.5999900102615356"/>
      <name val="Times New Roman"/>
      <family val="1"/>
    </font>
    <font>
      <b/>
      <sz val="9"/>
      <color rgb="FFFF0000"/>
      <name val="Times New Roman"/>
      <family val="1"/>
    </font>
    <font>
      <sz val="11"/>
      <color rgb="FFC00000"/>
      <name val="Times New Roman"/>
      <family val="1"/>
    </font>
    <font>
      <sz val="9"/>
      <color rgb="FF0000FF"/>
      <name val="Times New Roman"/>
      <family val="1"/>
    </font>
    <font>
      <sz val="11"/>
      <color rgb="FF0000FF"/>
      <name val="Times New Roman"/>
      <family val="1"/>
    </font>
    <font>
      <b/>
      <i/>
      <sz val="9"/>
      <color rgb="FF0000FF"/>
      <name val="Times New Roman"/>
      <family val="1"/>
    </font>
    <font>
      <sz val="10"/>
      <color rgb="FFC00000"/>
      <name val="Times New Roman"/>
      <family val="1"/>
    </font>
    <font>
      <i/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8"/>
      <color rgb="FF0000FF"/>
      <name val="Times New Roman"/>
      <family val="1"/>
    </font>
    <font>
      <b/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11"/>
      <color theme="6" tint="0.5999900102615356"/>
      <name val="Times New Roman"/>
      <family val="1"/>
    </font>
    <font>
      <sz val="10"/>
      <color rgb="FFFF0000"/>
      <name val="Times New Roman"/>
      <family val="1"/>
    </font>
    <font>
      <sz val="8"/>
      <color rgb="FF0000FF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8" fontId="10" fillId="0" borderId="10" xfId="0" applyNumberFormat="1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168" fontId="7" fillId="33" borderId="11" xfId="0" applyNumberFormat="1" applyFont="1" applyFill="1" applyBorder="1" applyAlignment="1">
      <alignment vertical="center" wrapText="1"/>
    </xf>
    <xf numFmtId="168" fontId="7" fillId="33" borderId="12" xfId="0" applyNumberFormat="1" applyFont="1" applyFill="1" applyBorder="1" applyAlignment="1">
      <alignment vertical="center" wrapText="1"/>
    </xf>
    <xf numFmtId="168" fontId="7" fillId="33" borderId="13" xfId="0" applyNumberFormat="1" applyFont="1" applyFill="1" applyBorder="1" applyAlignment="1">
      <alignment vertical="center" wrapText="1"/>
    </xf>
    <xf numFmtId="168" fontId="4" fillId="0" borderId="11" xfId="0" applyNumberFormat="1" applyFont="1" applyFill="1" applyBorder="1" applyAlignment="1">
      <alignment vertical="center" wrapText="1"/>
    </xf>
    <xf numFmtId="168" fontId="4" fillId="34" borderId="10" xfId="0" applyNumberFormat="1" applyFont="1" applyFill="1" applyBorder="1" applyAlignment="1">
      <alignment vertical="center" wrapText="1"/>
    </xf>
    <xf numFmtId="49" fontId="4" fillId="10" borderId="10" xfId="0" applyNumberFormat="1" applyFont="1" applyFill="1" applyBorder="1" applyAlignment="1">
      <alignment vertical="center" wrapText="1"/>
    </xf>
    <xf numFmtId="168" fontId="4" fillId="10" borderId="10" xfId="0" applyNumberFormat="1" applyFont="1" applyFill="1" applyBorder="1" applyAlignment="1">
      <alignment vertical="center" wrapText="1"/>
    </xf>
    <xf numFmtId="168" fontId="10" fillId="10" borderId="10" xfId="0" applyNumberFormat="1" applyFont="1" applyFill="1" applyBorder="1" applyAlignment="1">
      <alignment vertical="center" wrapText="1"/>
    </xf>
    <xf numFmtId="49" fontId="4" fillId="35" borderId="10" xfId="0" applyNumberFormat="1" applyFont="1" applyFill="1" applyBorder="1" applyAlignment="1">
      <alignment vertical="center" wrapText="1"/>
    </xf>
    <xf numFmtId="168" fontId="4" fillId="35" borderId="10" xfId="0" applyNumberFormat="1" applyFont="1" applyFill="1" applyBorder="1" applyAlignment="1">
      <alignment vertical="center" wrapText="1"/>
    </xf>
    <xf numFmtId="168" fontId="76" fillId="10" borderId="10" xfId="0" applyNumberFormat="1" applyFont="1" applyFill="1" applyBorder="1" applyAlignment="1">
      <alignment vertical="center" wrapText="1"/>
    </xf>
    <xf numFmtId="168" fontId="4" fillId="36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8" fontId="7" fillId="37" borderId="14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68" fontId="10" fillId="0" borderId="13" xfId="0" applyNumberFormat="1" applyFont="1" applyFill="1" applyBorder="1" applyAlignment="1">
      <alignment horizontal="center" vertical="center" wrapText="1"/>
    </xf>
    <xf numFmtId="168" fontId="10" fillId="38" borderId="10" xfId="0" applyNumberFormat="1" applyFont="1" applyFill="1" applyBorder="1" applyAlignment="1">
      <alignment vertical="center" wrapText="1"/>
    </xf>
    <xf numFmtId="168" fontId="10" fillId="33" borderId="10" xfId="0" applyNumberFormat="1" applyFont="1" applyFill="1" applyBorder="1" applyAlignment="1">
      <alignment horizontal="center" vertical="center" wrapText="1"/>
    </xf>
    <xf numFmtId="168" fontId="13" fillId="38" borderId="10" xfId="0" applyNumberFormat="1" applyFont="1" applyFill="1" applyBorder="1" applyAlignment="1">
      <alignment vertical="center" wrapText="1"/>
    </xf>
    <xf numFmtId="49" fontId="10" fillId="10" borderId="10" xfId="0" applyNumberFormat="1" applyFont="1" applyFill="1" applyBorder="1" applyAlignment="1">
      <alignment vertical="center" wrapText="1"/>
    </xf>
    <xf numFmtId="168" fontId="9" fillId="10" borderId="10" xfId="0" applyNumberFormat="1" applyFont="1" applyFill="1" applyBorder="1" applyAlignment="1">
      <alignment vertical="center" wrapText="1"/>
    </xf>
    <xf numFmtId="168" fontId="77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68" fontId="4" fillId="17" borderId="10" xfId="0" applyNumberFormat="1" applyFont="1" applyFill="1" applyBorder="1" applyAlignment="1">
      <alignment vertical="center" wrapText="1"/>
    </xf>
    <xf numFmtId="0" fontId="78" fillId="0" borderId="0" xfId="0" applyFont="1" applyFill="1" applyAlignment="1">
      <alignment vertical="center"/>
    </xf>
    <xf numFmtId="168" fontId="4" fillId="15" borderId="10" xfId="0" applyNumberFormat="1" applyFont="1" applyFill="1" applyBorder="1" applyAlignment="1">
      <alignment vertical="center" wrapText="1"/>
    </xf>
    <xf numFmtId="168" fontId="4" fillId="39" borderId="10" xfId="0" applyNumberFormat="1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168" fontId="1" fillId="35" borderId="10" xfId="0" applyNumberFormat="1" applyFont="1" applyFill="1" applyBorder="1" applyAlignment="1">
      <alignment vertical="center" wrapText="1"/>
    </xf>
    <xf numFmtId="49" fontId="8" fillId="10" borderId="10" xfId="0" applyNumberFormat="1" applyFont="1" applyFill="1" applyBorder="1" applyAlignment="1">
      <alignment vertical="center" wrapText="1"/>
    </xf>
    <xf numFmtId="168" fontId="4" fillId="0" borderId="13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8" fontId="4" fillId="40" borderId="10" xfId="0" applyNumberFormat="1" applyFont="1" applyFill="1" applyBorder="1" applyAlignment="1">
      <alignment vertical="center" wrapText="1"/>
    </xf>
    <xf numFmtId="168" fontId="9" fillId="35" borderId="10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vertical="center" wrapText="1"/>
    </xf>
    <xf numFmtId="168" fontId="4" fillId="33" borderId="11" xfId="0" applyNumberFormat="1" applyFont="1" applyFill="1" applyBorder="1" applyAlignment="1">
      <alignment vertical="center" wrapText="1"/>
    </xf>
    <xf numFmtId="168" fontId="4" fillId="33" borderId="12" xfId="0" applyNumberFormat="1" applyFont="1" applyFill="1" applyBorder="1" applyAlignment="1">
      <alignment vertical="center" wrapText="1"/>
    </xf>
    <xf numFmtId="168" fontId="4" fillId="33" borderId="13" xfId="0" applyNumberFormat="1" applyFont="1" applyFill="1" applyBorder="1" applyAlignment="1">
      <alignment vertical="center" wrapText="1"/>
    </xf>
    <xf numFmtId="168" fontId="7" fillId="10" borderId="11" xfId="0" applyNumberFormat="1" applyFont="1" applyFill="1" applyBorder="1" applyAlignment="1">
      <alignment vertical="center" wrapText="1"/>
    </xf>
    <xf numFmtId="168" fontId="7" fillId="10" borderId="12" xfId="0" applyNumberFormat="1" applyFont="1" applyFill="1" applyBorder="1" applyAlignment="1">
      <alignment vertical="center" wrapText="1"/>
    </xf>
    <xf numFmtId="168" fontId="7" fillId="10" borderId="13" xfId="0" applyNumberFormat="1" applyFont="1" applyFill="1" applyBorder="1" applyAlignment="1">
      <alignment vertical="center" wrapText="1"/>
    </xf>
    <xf numFmtId="168" fontId="10" fillId="33" borderId="10" xfId="0" applyNumberFormat="1" applyFont="1" applyFill="1" applyBorder="1" applyAlignment="1">
      <alignment vertical="center" wrapText="1"/>
    </xf>
    <xf numFmtId="49" fontId="16" fillId="36" borderId="17" xfId="0" applyNumberFormat="1" applyFont="1" applyFill="1" applyBorder="1" applyAlignment="1">
      <alignment vertical="center" wrapText="1"/>
    </xf>
    <xf numFmtId="0" fontId="17" fillId="36" borderId="18" xfId="0" applyFont="1" applyFill="1" applyBorder="1" applyAlignment="1">
      <alignment horizontal="right" vertical="center" wrapText="1"/>
    </xf>
    <xf numFmtId="49" fontId="16" fillId="40" borderId="17" xfId="0" applyNumberFormat="1" applyFont="1" applyFill="1" applyBorder="1" applyAlignment="1">
      <alignment vertical="center" wrapText="1"/>
    </xf>
    <xf numFmtId="0" fontId="17" fillId="40" borderId="18" xfId="0" applyFont="1" applyFill="1" applyBorder="1" applyAlignment="1">
      <alignment horizontal="right" vertical="center" wrapText="1"/>
    </xf>
    <xf numFmtId="49" fontId="16" fillId="34" borderId="17" xfId="0" applyNumberFormat="1" applyFont="1" applyFill="1" applyBorder="1" applyAlignment="1">
      <alignment vertical="center" wrapText="1"/>
    </xf>
    <xf numFmtId="0" fontId="17" fillId="34" borderId="18" xfId="0" applyFont="1" applyFill="1" applyBorder="1" applyAlignment="1">
      <alignment horizontal="right" vertical="center" wrapText="1"/>
    </xf>
    <xf numFmtId="49" fontId="16" fillId="15" borderId="17" xfId="0" applyNumberFormat="1" applyFont="1" applyFill="1" applyBorder="1" applyAlignment="1">
      <alignment vertical="center" wrapText="1"/>
    </xf>
    <xf numFmtId="0" fontId="17" fillId="15" borderId="18" xfId="0" applyFont="1" applyFill="1" applyBorder="1" applyAlignment="1">
      <alignment horizontal="right" vertical="center" wrapText="1"/>
    </xf>
    <xf numFmtId="49" fontId="16" fillId="17" borderId="17" xfId="0" applyNumberFormat="1" applyFont="1" applyFill="1" applyBorder="1" applyAlignment="1">
      <alignment vertical="center" wrapText="1"/>
    </xf>
    <xf numFmtId="0" fontId="17" fillId="17" borderId="18" xfId="0" applyFont="1" applyFill="1" applyBorder="1" applyAlignment="1">
      <alignment horizontal="right" vertical="center" wrapText="1"/>
    </xf>
    <xf numFmtId="49" fontId="16" fillId="39" borderId="17" xfId="0" applyNumberFormat="1" applyFont="1" applyFill="1" applyBorder="1" applyAlignment="1">
      <alignment vertical="center" wrapText="1"/>
    </xf>
    <xf numFmtId="0" fontId="17" fillId="39" borderId="18" xfId="0" applyFont="1" applyFill="1" applyBorder="1" applyAlignment="1">
      <alignment horizontal="right" vertical="center" wrapText="1"/>
    </xf>
    <xf numFmtId="49" fontId="16" fillId="0" borderId="17" xfId="0" applyNumberFormat="1" applyFont="1" applyFill="1" applyBorder="1" applyAlignment="1">
      <alignment vertical="center" wrapText="1"/>
    </xf>
    <xf numFmtId="0" fontId="18" fillId="0" borderId="18" xfId="0" applyFont="1" applyFill="1" applyBorder="1" applyAlignment="1">
      <alignment horizontal="right" vertical="center" wrapText="1"/>
    </xf>
    <xf numFmtId="168" fontId="7" fillId="34" borderId="11" xfId="0" applyNumberFormat="1" applyFont="1" applyFill="1" applyBorder="1" applyAlignment="1">
      <alignment vertical="center" wrapText="1"/>
    </xf>
    <xf numFmtId="168" fontId="7" fillId="34" borderId="12" xfId="0" applyNumberFormat="1" applyFont="1" applyFill="1" applyBorder="1" applyAlignment="1">
      <alignment vertical="center" wrapText="1"/>
    </xf>
    <xf numFmtId="168" fontId="7" fillId="34" borderId="13" xfId="0" applyNumberFormat="1" applyFont="1" applyFill="1" applyBorder="1" applyAlignment="1">
      <alignment vertical="center" wrapText="1"/>
    </xf>
    <xf numFmtId="168" fontId="7" fillId="36" borderId="14" xfId="0" applyNumberFormat="1" applyFont="1" applyFill="1" applyBorder="1" applyAlignment="1">
      <alignment vertical="center" wrapText="1"/>
    </xf>
    <xf numFmtId="0" fontId="79" fillId="0" borderId="10" xfId="0" applyFont="1" applyFill="1" applyBorder="1" applyAlignment="1">
      <alignment vertical="center"/>
    </xf>
    <xf numFmtId="0" fontId="80" fillId="0" borderId="18" xfId="0" applyFont="1" applyFill="1" applyBorder="1" applyAlignment="1">
      <alignment vertical="center"/>
    </xf>
    <xf numFmtId="0" fontId="80" fillId="0" borderId="10" xfId="0" applyFont="1" applyFill="1" applyBorder="1" applyAlignment="1">
      <alignment vertical="center"/>
    </xf>
    <xf numFmtId="0" fontId="81" fillId="0" borderId="10" xfId="0" applyFont="1" applyFill="1" applyBorder="1" applyAlignment="1">
      <alignment horizontal="center" vertical="center"/>
    </xf>
    <xf numFmtId="169" fontId="3" fillId="36" borderId="10" xfId="0" applyNumberFormat="1" applyFont="1" applyFill="1" applyBorder="1" applyAlignment="1">
      <alignment vertical="center" wrapText="1"/>
    </xf>
    <xf numFmtId="169" fontId="3" fillId="40" borderId="10" xfId="0" applyNumberFormat="1" applyFont="1" applyFill="1" applyBorder="1" applyAlignment="1">
      <alignment vertical="center" wrapText="1"/>
    </xf>
    <xf numFmtId="169" fontId="3" fillId="34" borderId="10" xfId="0" applyNumberFormat="1" applyFont="1" applyFill="1" applyBorder="1" applyAlignment="1">
      <alignment vertical="center" wrapText="1"/>
    </xf>
    <xf numFmtId="169" fontId="3" fillId="15" borderId="10" xfId="0" applyNumberFormat="1" applyFont="1" applyFill="1" applyBorder="1" applyAlignment="1">
      <alignment vertical="center" wrapText="1"/>
    </xf>
    <xf numFmtId="169" fontId="3" fillId="17" borderId="10" xfId="0" applyNumberFormat="1" applyFont="1" applyFill="1" applyBorder="1" applyAlignment="1">
      <alignment vertical="center" wrapText="1"/>
    </xf>
    <xf numFmtId="169" fontId="3" fillId="39" borderId="10" xfId="0" applyNumberFormat="1" applyFont="1" applyFill="1" applyBorder="1" applyAlignment="1">
      <alignment vertical="center" wrapText="1"/>
    </xf>
    <xf numFmtId="169" fontId="6" fillId="0" borderId="10" xfId="0" applyNumberFormat="1" applyFont="1" applyFill="1" applyBorder="1" applyAlignment="1">
      <alignment vertical="center" wrapText="1"/>
    </xf>
    <xf numFmtId="168" fontId="4" fillId="33" borderId="11" xfId="0" applyNumberFormat="1" applyFont="1" applyFill="1" applyBorder="1" applyAlignment="1">
      <alignment horizontal="center" vertical="center" wrapText="1"/>
    </xf>
    <xf numFmtId="168" fontId="7" fillId="36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81" fontId="1" fillId="0" borderId="0" xfId="0" applyNumberFormat="1" applyFont="1" applyFill="1" applyAlignment="1">
      <alignment vertical="center"/>
    </xf>
    <xf numFmtId="181" fontId="82" fillId="0" borderId="0" xfId="0" applyNumberFormat="1" applyFont="1" applyFill="1" applyAlignment="1">
      <alignment vertical="center"/>
    </xf>
    <xf numFmtId="181" fontId="9" fillId="0" borderId="0" xfId="0" applyNumberFormat="1" applyFont="1" applyFill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80" fontId="10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69" fontId="4" fillId="0" borderId="10" xfId="0" applyNumberFormat="1" applyFont="1" applyFill="1" applyBorder="1" applyAlignment="1">
      <alignment vertical="center" wrapText="1"/>
    </xf>
    <xf numFmtId="169" fontId="10" fillId="0" borderId="10" xfId="0" applyNumberFormat="1" applyFont="1" applyFill="1" applyBorder="1" applyAlignment="1">
      <alignment vertical="center" wrapText="1"/>
    </xf>
    <xf numFmtId="169" fontId="4" fillId="35" borderId="10" xfId="0" applyNumberFormat="1" applyFont="1" applyFill="1" applyBorder="1" applyAlignment="1">
      <alignment vertical="center" wrapText="1"/>
    </xf>
    <xf numFmtId="169" fontId="4" fillId="35" borderId="19" xfId="0" applyNumberFormat="1" applyFont="1" applyFill="1" applyBorder="1" applyAlignment="1">
      <alignment vertical="center" wrapText="1"/>
    </xf>
    <xf numFmtId="169" fontId="13" fillId="38" borderId="10" xfId="0" applyNumberFormat="1" applyFont="1" applyFill="1" applyBorder="1" applyAlignment="1">
      <alignment vertical="center" wrapText="1"/>
    </xf>
    <xf numFmtId="169" fontId="76" fillId="10" borderId="10" xfId="0" applyNumberFormat="1" applyFont="1" applyFill="1" applyBorder="1" applyAlignment="1">
      <alignment vertical="center" wrapText="1"/>
    </xf>
    <xf numFmtId="169" fontId="76" fillId="10" borderId="18" xfId="0" applyNumberFormat="1" applyFont="1" applyFill="1" applyBorder="1" applyAlignment="1">
      <alignment vertical="center" wrapText="1"/>
    </xf>
    <xf numFmtId="169" fontId="10" fillId="10" borderId="10" xfId="0" applyNumberFormat="1" applyFont="1" applyFill="1" applyBorder="1" applyAlignment="1">
      <alignment vertical="center" wrapText="1"/>
    </xf>
    <xf numFmtId="169" fontId="4" fillId="0" borderId="11" xfId="0" applyNumberFormat="1" applyFont="1" applyFill="1" applyBorder="1" applyAlignment="1">
      <alignment vertical="center" wrapText="1"/>
    </xf>
    <xf numFmtId="169" fontId="4" fillId="0" borderId="19" xfId="0" applyNumberFormat="1" applyFont="1" applyFill="1" applyBorder="1" applyAlignment="1">
      <alignment vertical="center" wrapText="1"/>
    </xf>
    <xf numFmtId="169" fontId="4" fillId="36" borderId="10" xfId="0" applyNumberFormat="1" applyFont="1" applyFill="1" applyBorder="1" applyAlignment="1">
      <alignment vertical="center" wrapText="1"/>
    </xf>
    <xf numFmtId="169" fontId="4" fillId="34" borderId="10" xfId="0" applyNumberFormat="1" applyFont="1" applyFill="1" applyBorder="1" applyAlignment="1">
      <alignment vertical="center" wrapText="1"/>
    </xf>
    <xf numFmtId="169" fontId="4" fillId="10" borderId="10" xfId="0" applyNumberFormat="1" applyFont="1" applyFill="1" applyBorder="1" applyAlignment="1">
      <alignment vertical="center" wrapText="1"/>
    </xf>
    <xf numFmtId="169" fontId="4" fillId="10" borderId="18" xfId="0" applyNumberFormat="1" applyFont="1" applyFill="1" applyBorder="1" applyAlignment="1">
      <alignment vertical="center" wrapText="1"/>
    </xf>
    <xf numFmtId="169" fontId="4" fillId="15" borderId="10" xfId="0" applyNumberFormat="1" applyFont="1" applyFill="1" applyBorder="1" applyAlignment="1">
      <alignment vertical="center" wrapText="1"/>
    </xf>
    <xf numFmtId="169" fontId="4" fillId="39" borderId="10" xfId="0" applyNumberFormat="1" applyFont="1" applyFill="1" applyBorder="1" applyAlignment="1">
      <alignment vertical="center" wrapText="1"/>
    </xf>
    <xf numFmtId="169" fontId="4" fillId="17" borderId="10" xfId="0" applyNumberFormat="1" applyFont="1" applyFill="1" applyBorder="1" applyAlignment="1">
      <alignment vertical="center" wrapText="1"/>
    </xf>
    <xf numFmtId="169" fontId="1" fillId="35" borderId="10" xfId="0" applyNumberFormat="1" applyFont="1" applyFill="1" applyBorder="1" applyAlignment="1">
      <alignment vertical="center" wrapText="1"/>
    </xf>
    <xf numFmtId="169" fontId="1" fillId="35" borderId="19" xfId="0" applyNumberFormat="1" applyFont="1" applyFill="1" applyBorder="1" applyAlignment="1">
      <alignment vertical="center" wrapText="1"/>
    </xf>
    <xf numFmtId="169" fontId="4" fillId="10" borderId="20" xfId="0" applyNumberFormat="1" applyFont="1" applyFill="1" applyBorder="1" applyAlignment="1">
      <alignment vertical="center" wrapText="1"/>
    </xf>
    <xf numFmtId="169" fontId="4" fillId="10" borderId="19" xfId="0" applyNumberFormat="1" applyFont="1" applyFill="1" applyBorder="1" applyAlignment="1">
      <alignment vertical="center" wrapText="1"/>
    </xf>
    <xf numFmtId="169" fontId="4" fillId="40" borderId="10" xfId="0" applyNumberFormat="1" applyFont="1" applyFill="1" applyBorder="1" applyAlignment="1">
      <alignment vertical="center" wrapText="1"/>
    </xf>
    <xf numFmtId="169" fontId="4" fillId="0" borderId="13" xfId="0" applyNumberFormat="1" applyFont="1" applyFill="1" applyBorder="1" applyAlignment="1">
      <alignment vertical="center" wrapText="1"/>
    </xf>
    <xf numFmtId="169" fontId="4" fillId="10" borderId="11" xfId="0" applyNumberFormat="1" applyFont="1" applyFill="1" applyBorder="1" applyAlignment="1">
      <alignment vertical="center" wrapText="1"/>
    </xf>
    <xf numFmtId="169" fontId="10" fillId="38" borderId="10" xfId="0" applyNumberFormat="1" applyFont="1" applyFill="1" applyBorder="1" applyAlignment="1">
      <alignment vertical="center" wrapText="1"/>
    </xf>
    <xf numFmtId="169" fontId="79" fillId="0" borderId="10" xfId="0" applyNumberFormat="1" applyFont="1" applyFill="1" applyBorder="1" applyAlignment="1">
      <alignment vertical="center" wrapText="1"/>
    </xf>
    <xf numFmtId="169" fontId="11" fillId="0" borderId="16" xfId="0" applyNumberFormat="1" applyFont="1" applyFill="1" applyBorder="1" applyAlignment="1">
      <alignment horizontal="left" vertical="center" wrapText="1"/>
    </xf>
    <xf numFmtId="169" fontId="11" fillId="0" borderId="0" xfId="0" applyNumberFormat="1" applyFont="1" applyFill="1" applyBorder="1" applyAlignment="1">
      <alignment horizontal="left" vertical="center" wrapText="1"/>
    </xf>
    <xf numFmtId="169" fontId="10" fillId="0" borderId="13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168" fontId="6" fillId="35" borderId="10" xfId="0" applyNumberFormat="1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>
      <alignment vertical="center" wrapText="1"/>
    </xf>
    <xf numFmtId="49" fontId="84" fillId="0" borderId="10" xfId="0" applyNumberFormat="1" applyFont="1" applyFill="1" applyBorder="1" applyAlignment="1">
      <alignment vertical="center" wrapText="1"/>
    </xf>
    <xf numFmtId="49" fontId="81" fillId="0" borderId="10" xfId="0" applyNumberFormat="1" applyFont="1" applyFill="1" applyBorder="1" applyAlignment="1">
      <alignment vertical="center" wrapText="1"/>
    </xf>
    <xf numFmtId="169" fontId="81" fillId="0" borderId="10" xfId="0" applyNumberFormat="1" applyFont="1" applyFill="1" applyBorder="1" applyAlignment="1">
      <alignment vertical="center" wrapText="1"/>
    </xf>
    <xf numFmtId="169" fontId="81" fillId="0" borderId="18" xfId="0" applyNumberFormat="1" applyFont="1" applyFill="1" applyBorder="1" applyAlignment="1">
      <alignment vertical="center" wrapText="1"/>
    </xf>
    <xf numFmtId="49" fontId="81" fillId="0" borderId="18" xfId="0" applyNumberFormat="1" applyFont="1" applyFill="1" applyBorder="1" applyAlignment="1">
      <alignment vertical="center" wrapText="1"/>
    </xf>
    <xf numFmtId="49" fontId="81" fillId="0" borderId="10" xfId="0" applyNumberFormat="1" applyFont="1" applyFill="1" applyBorder="1" applyAlignment="1">
      <alignment horizontal="center" vertical="center" wrapText="1"/>
    </xf>
    <xf numFmtId="49" fontId="81" fillId="0" borderId="11" xfId="0" applyNumberFormat="1" applyFont="1" applyFill="1" applyBorder="1" applyAlignment="1">
      <alignment vertical="center" wrapText="1"/>
    </xf>
    <xf numFmtId="168" fontId="84" fillId="0" borderId="10" xfId="0" applyNumberFormat="1" applyFont="1" applyFill="1" applyBorder="1" applyAlignment="1">
      <alignment vertical="center" wrapText="1"/>
    </xf>
    <xf numFmtId="169" fontId="84" fillId="0" borderId="10" xfId="0" applyNumberFormat="1" applyFont="1" applyFill="1" applyBorder="1" applyAlignment="1">
      <alignment vertical="center" wrapText="1"/>
    </xf>
    <xf numFmtId="168" fontId="85" fillId="0" borderId="10" xfId="0" applyNumberFormat="1" applyFont="1" applyFill="1" applyBorder="1" applyAlignment="1">
      <alignment vertical="center" wrapText="1"/>
    </xf>
    <xf numFmtId="168" fontId="85" fillId="0" borderId="10" xfId="0" applyNumberFormat="1" applyFont="1" applyFill="1" applyBorder="1" applyAlignment="1">
      <alignment horizontal="center" vertical="center" wrapText="1"/>
    </xf>
    <xf numFmtId="168" fontId="85" fillId="0" borderId="10" xfId="0" applyNumberFormat="1" applyFont="1" applyFill="1" applyBorder="1" applyAlignment="1">
      <alignment horizontal="left" vertical="center" wrapText="1"/>
    </xf>
    <xf numFmtId="49" fontId="86" fillId="0" borderId="10" xfId="0" applyNumberFormat="1" applyFont="1" applyFill="1" applyBorder="1" applyAlignment="1">
      <alignment vertical="center" wrapText="1"/>
    </xf>
    <xf numFmtId="49" fontId="85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68" fontId="7" fillId="41" borderId="14" xfId="0" applyNumberFormat="1" applyFont="1" applyFill="1" applyBorder="1" applyAlignment="1">
      <alignment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69" fontId="87" fillId="42" borderId="10" xfId="0" applyNumberFormat="1" applyFont="1" applyFill="1" applyBorder="1" applyAlignment="1">
      <alignment vertical="center" wrapText="1"/>
    </xf>
    <xf numFmtId="169" fontId="77" fillId="42" borderId="10" xfId="0" applyNumberFormat="1" applyFont="1" applyFill="1" applyBorder="1" applyAlignment="1">
      <alignment vertical="center" wrapText="1"/>
    </xf>
    <xf numFmtId="169" fontId="87" fillId="34" borderId="10" xfId="0" applyNumberFormat="1" applyFont="1" applyFill="1" applyBorder="1" applyAlignment="1">
      <alignment vertical="center" wrapText="1"/>
    </xf>
    <xf numFmtId="169" fontId="87" fillId="0" borderId="10" xfId="0" applyNumberFormat="1" applyFont="1" applyFill="1" applyBorder="1" applyAlignment="1">
      <alignment vertical="center" wrapText="1"/>
    </xf>
    <xf numFmtId="168" fontId="22" fillId="0" borderId="10" xfId="0" applyNumberFormat="1" applyFont="1" applyFill="1" applyBorder="1" applyAlignment="1">
      <alignment vertical="center" wrapText="1"/>
    </xf>
    <xf numFmtId="49" fontId="81" fillId="0" borderId="10" xfId="0" applyNumberFormat="1" applyFont="1" applyFill="1" applyBorder="1" applyAlignment="1">
      <alignment horizontal="left" vertical="center" wrapText="1"/>
    </xf>
    <xf numFmtId="168" fontId="10" fillId="4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168" fontId="7" fillId="36" borderId="11" xfId="0" applyNumberFormat="1" applyFont="1" applyFill="1" applyBorder="1" applyAlignment="1">
      <alignment horizontal="center" vertical="center" wrapText="1"/>
    </xf>
    <xf numFmtId="168" fontId="7" fillId="36" borderId="12" xfId="0" applyNumberFormat="1" applyFont="1" applyFill="1" applyBorder="1" applyAlignment="1">
      <alignment horizontal="center" vertical="center" wrapText="1"/>
    </xf>
    <xf numFmtId="168" fontId="7" fillId="36" borderId="13" xfId="0" applyNumberFormat="1" applyFont="1" applyFill="1" applyBorder="1" applyAlignment="1">
      <alignment horizontal="center" vertical="center" wrapText="1"/>
    </xf>
    <xf numFmtId="168" fontId="7" fillId="34" borderId="10" xfId="0" applyNumberFormat="1" applyFont="1" applyFill="1" applyBorder="1" applyAlignment="1">
      <alignment horizontal="center" vertical="center" wrapText="1"/>
    </xf>
    <xf numFmtId="168" fontId="7" fillId="33" borderId="10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vertical="center" wrapText="1"/>
    </xf>
    <xf numFmtId="49" fontId="11" fillId="0" borderId="18" xfId="0" applyNumberFormat="1" applyFont="1" applyFill="1" applyBorder="1" applyAlignment="1">
      <alignment vertical="center" wrapText="1"/>
    </xf>
    <xf numFmtId="168" fontId="7" fillId="37" borderId="19" xfId="0" applyNumberFormat="1" applyFont="1" applyFill="1" applyBorder="1" applyAlignment="1">
      <alignment horizontal="center" vertical="center" wrapText="1"/>
    </xf>
    <xf numFmtId="168" fontId="7" fillId="37" borderId="14" xfId="0" applyNumberFormat="1" applyFont="1" applyFill="1" applyBorder="1" applyAlignment="1">
      <alignment horizontal="center" vertical="center" wrapText="1"/>
    </xf>
    <xf numFmtId="168" fontId="4" fillId="33" borderId="11" xfId="0" applyNumberFormat="1" applyFont="1" applyFill="1" applyBorder="1" applyAlignment="1">
      <alignment horizontal="left" vertical="center" wrapText="1"/>
    </xf>
    <xf numFmtId="168" fontId="4" fillId="33" borderId="12" xfId="0" applyNumberFormat="1" applyFont="1" applyFill="1" applyBorder="1" applyAlignment="1">
      <alignment horizontal="left" vertical="center" wrapText="1"/>
    </xf>
    <xf numFmtId="49" fontId="11" fillId="1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49" fontId="7" fillId="33" borderId="13" xfId="0" applyNumberFormat="1" applyFont="1" applyFill="1" applyBorder="1" applyAlignment="1">
      <alignment horizontal="center" vertical="center"/>
    </xf>
    <xf numFmtId="168" fontId="7" fillId="41" borderId="19" xfId="0" applyNumberFormat="1" applyFont="1" applyFill="1" applyBorder="1" applyAlignment="1">
      <alignment horizontal="center" vertical="center" wrapText="1"/>
    </xf>
    <xf numFmtId="168" fontId="7" fillId="41" borderId="14" xfId="0" applyNumberFormat="1" applyFont="1" applyFill="1" applyBorder="1" applyAlignment="1">
      <alignment horizontal="center" vertical="center" wrapText="1"/>
    </xf>
    <xf numFmtId="49" fontId="13" fillId="10" borderId="17" xfId="0" applyNumberFormat="1" applyFont="1" applyFill="1" applyBorder="1" applyAlignment="1">
      <alignment vertical="center" wrapText="1"/>
    </xf>
    <xf numFmtId="49" fontId="13" fillId="10" borderId="18" xfId="0" applyNumberFormat="1" applyFont="1" applyFill="1" applyBorder="1" applyAlignment="1">
      <alignment vertical="center" wrapText="1"/>
    </xf>
    <xf numFmtId="0" fontId="2" fillId="10" borderId="10" xfId="0" applyFont="1" applyFill="1" applyBorder="1" applyAlignment="1">
      <alignment vertical="center" wrapText="1"/>
    </xf>
    <xf numFmtId="168" fontId="7" fillId="36" borderId="10" xfId="0" applyNumberFormat="1" applyFont="1" applyFill="1" applyBorder="1" applyAlignment="1">
      <alignment horizontal="center" vertical="center" wrapText="1"/>
    </xf>
    <xf numFmtId="49" fontId="13" fillId="38" borderId="10" xfId="0" applyNumberFormat="1" applyFont="1" applyFill="1" applyBorder="1" applyAlignment="1">
      <alignment vertical="center" wrapText="1"/>
    </xf>
    <xf numFmtId="0" fontId="12" fillId="10" borderId="10" xfId="0" applyFont="1" applyFill="1" applyBorder="1" applyAlignment="1">
      <alignment vertical="center" wrapText="1"/>
    </xf>
    <xf numFmtId="168" fontId="7" fillId="34" borderId="11" xfId="0" applyNumberFormat="1" applyFont="1" applyFill="1" applyBorder="1" applyAlignment="1">
      <alignment horizontal="center" vertical="center" wrapText="1"/>
    </xf>
    <xf numFmtId="168" fontId="7" fillId="34" borderId="12" xfId="0" applyNumberFormat="1" applyFont="1" applyFill="1" applyBorder="1" applyAlignment="1">
      <alignment horizontal="center" vertical="center" wrapText="1"/>
    </xf>
    <xf numFmtId="168" fontId="4" fillId="33" borderId="11" xfId="0" applyNumberFormat="1" applyFont="1" applyFill="1" applyBorder="1" applyAlignment="1">
      <alignment horizontal="center" vertical="center" wrapText="1"/>
    </xf>
    <xf numFmtId="168" fontId="4" fillId="33" borderId="12" xfId="0" applyNumberFormat="1" applyFont="1" applyFill="1" applyBorder="1" applyAlignment="1">
      <alignment horizontal="center" vertical="center" wrapText="1"/>
    </xf>
    <xf numFmtId="168" fontId="4" fillId="33" borderId="13" xfId="0" applyNumberFormat="1" applyFont="1" applyFill="1" applyBorder="1" applyAlignment="1">
      <alignment horizontal="center" vertical="center" wrapText="1"/>
    </xf>
    <xf numFmtId="168" fontId="4" fillId="33" borderId="13" xfId="0" applyNumberFormat="1" applyFont="1" applyFill="1" applyBorder="1" applyAlignment="1">
      <alignment horizontal="left" vertical="center" wrapText="1"/>
    </xf>
    <xf numFmtId="168" fontId="7" fillId="0" borderId="11" xfId="0" applyNumberFormat="1" applyFont="1" applyFill="1" applyBorder="1" applyAlignment="1">
      <alignment horizontal="center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168" fontId="7" fillId="0" borderId="13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68" fontId="7" fillId="10" borderId="10" xfId="0" applyNumberFormat="1" applyFont="1" applyFill="1" applyBorder="1" applyAlignment="1">
      <alignment horizontal="center" vertical="center" wrapText="1"/>
    </xf>
    <xf numFmtId="168" fontId="7" fillId="34" borderId="13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168" fontId="7" fillId="33" borderId="11" xfId="0" applyNumberFormat="1" applyFont="1" applyFill="1" applyBorder="1" applyAlignment="1">
      <alignment horizontal="center" vertical="center" wrapText="1"/>
    </xf>
    <xf numFmtId="168" fontId="7" fillId="33" borderId="12" xfId="0" applyNumberFormat="1" applyFont="1" applyFill="1" applyBorder="1" applyAlignment="1">
      <alignment horizontal="center" vertical="center" wrapText="1"/>
    </xf>
    <xf numFmtId="168" fontId="7" fillId="33" borderId="13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8" fontId="7" fillId="36" borderId="19" xfId="0" applyNumberFormat="1" applyFont="1" applyFill="1" applyBorder="1" applyAlignment="1">
      <alignment horizontal="center" vertical="center" wrapText="1"/>
    </xf>
    <xf numFmtId="168" fontId="7" fillId="36" borderId="14" xfId="0" applyNumberFormat="1" applyFont="1" applyFill="1" applyBorder="1" applyAlignment="1">
      <alignment horizontal="center" vertical="center" wrapText="1"/>
    </xf>
    <xf numFmtId="168" fontId="7" fillId="36" borderId="21" xfId="0" applyNumberFormat="1" applyFont="1" applyFill="1" applyBorder="1" applyAlignment="1">
      <alignment horizontal="center" vertical="center" wrapText="1"/>
    </xf>
    <xf numFmtId="168" fontId="7" fillId="10" borderId="11" xfId="0" applyNumberFormat="1" applyFont="1" applyFill="1" applyBorder="1" applyAlignment="1">
      <alignment horizontal="center" vertical="center" wrapText="1"/>
    </xf>
    <xf numFmtId="168" fontId="7" fillId="10" borderId="12" xfId="0" applyNumberFormat="1" applyFont="1" applyFill="1" applyBorder="1" applyAlignment="1">
      <alignment horizontal="center" vertical="center" wrapText="1"/>
    </xf>
    <xf numFmtId="168" fontId="7" fillId="10" borderId="13" xfId="0" applyNumberFormat="1" applyFont="1" applyFill="1" applyBorder="1" applyAlignment="1">
      <alignment horizontal="center" vertical="center" wrapText="1"/>
    </xf>
    <xf numFmtId="168" fontId="7" fillId="33" borderId="19" xfId="0" applyNumberFormat="1" applyFont="1" applyFill="1" applyBorder="1" applyAlignment="1">
      <alignment horizontal="center" vertical="center" wrapText="1"/>
    </xf>
    <xf numFmtId="168" fontId="7" fillId="33" borderId="14" xfId="0" applyNumberFormat="1" applyFont="1" applyFill="1" applyBorder="1" applyAlignment="1">
      <alignment horizontal="center" vertical="center" wrapText="1"/>
    </xf>
    <xf numFmtId="168" fontId="7" fillId="33" borderId="21" xfId="0" applyNumberFormat="1" applyFont="1" applyFill="1" applyBorder="1" applyAlignment="1">
      <alignment horizontal="center" vertical="center" wrapText="1"/>
    </xf>
    <xf numFmtId="168" fontId="7" fillId="40" borderId="11" xfId="0" applyNumberFormat="1" applyFont="1" applyFill="1" applyBorder="1" applyAlignment="1">
      <alignment horizontal="center" vertical="center" wrapText="1"/>
    </xf>
    <xf numFmtId="168" fontId="7" fillId="40" borderId="12" xfId="0" applyNumberFormat="1" applyFont="1" applyFill="1" applyBorder="1" applyAlignment="1">
      <alignment horizontal="center" vertical="center" wrapText="1"/>
    </xf>
    <xf numFmtId="168" fontId="7" fillId="40" borderId="13" xfId="0" applyNumberFormat="1" applyFont="1" applyFill="1" applyBorder="1" applyAlignment="1">
      <alignment horizontal="center" vertical="center" wrapText="1"/>
    </xf>
    <xf numFmtId="168" fontId="85" fillId="0" borderId="17" xfId="0" applyNumberFormat="1" applyFont="1" applyFill="1" applyBorder="1" applyAlignment="1">
      <alignment horizontal="center" vertical="center" wrapText="1"/>
    </xf>
    <xf numFmtId="168" fontId="85" fillId="0" borderId="18" xfId="0" applyNumberFormat="1" applyFont="1" applyFill="1" applyBorder="1" applyAlignment="1">
      <alignment horizontal="center" vertical="center" wrapText="1"/>
    </xf>
    <xf numFmtId="49" fontId="13" fillId="38" borderId="17" xfId="0" applyNumberFormat="1" applyFont="1" applyFill="1" applyBorder="1" applyAlignment="1">
      <alignment vertical="center" wrapText="1"/>
    </xf>
    <xf numFmtId="49" fontId="13" fillId="38" borderId="18" xfId="0" applyNumberFormat="1" applyFont="1" applyFill="1" applyBorder="1" applyAlignment="1">
      <alignment vertical="center" wrapText="1"/>
    </xf>
    <xf numFmtId="168" fontId="7" fillId="40" borderId="10" xfId="0" applyNumberFormat="1" applyFont="1" applyFill="1" applyBorder="1" applyAlignment="1">
      <alignment horizontal="center" vertical="center" wrapText="1"/>
    </xf>
    <xf numFmtId="49" fontId="11" fillId="10" borderId="17" xfId="0" applyNumberFormat="1" applyFont="1" applyFill="1" applyBorder="1" applyAlignment="1">
      <alignment vertical="center" wrapText="1"/>
    </xf>
    <xf numFmtId="49" fontId="11" fillId="10" borderId="18" xfId="0" applyNumberFormat="1" applyFont="1" applyFill="1" applyBorder="1" applyAlignment="1">
      <alignment vertical="center" wrapText="1"/>
    </xf>
    <xf numFmtId="49" fontId="13" fillId="10" borderId="17" xfId="0" applyNumberFormat="1" applyFont="1" applyFill="1" applyBorder="1" applyAlignment="1">
      <alignment horizontal="left" vertical="center" wrapText="1"/>
    </xf>
    <xf numFmtId="49" fontId="13" fillId="10" borderId="18" xfId="0" applyNumberFormat="1" applyFont="1" applyFill="1" applyBorder="1" applyAlignment="1">
      <alignment horizontal="left" vertical="center" wrapText="1"/>
    </xf>
    <xf numFmtId="168" fontId="7" fillId="0" borderId="19" xfId="0" applyNumberFormat="1" applyFont="1" applyFill="1" applyBorder="1" applyAlignment="1">
      <alignment horizontal="center" vertical="center" wrapText="1"/>
    </xf>
    <xf numFmtId="168" fontId="7" fillId="0" borderId="14" xfId="0" applyNumberFormat="1" applyFont="1" applyFill="1" applyBorder="1" applyAlignment="1">
      <alignment horizontal="center" vertical="center" wrapText="1"/>
    </xf>
    <xf numFmtId="168" fontId="7" fillId="0" borderId="21" xfId="0" applyNumberFormat="1" applyFont="1" applyFill="1" applyBorder="1" applyAlignment="1">
      <alignment horizontal="center" vertical="center" wrapText="1"/>
    </xf>
    <xf numFmtId="168" fontId="4" fillId="33" borderId="22" xfId="0" applyNumberFormat="1" applyFont="1" applyFill="1" applyBorder="1" applyAlignment="1">
      <alignment horizontal="left" vertical="center" wrapText="1"/>
    </xf>
    <xf numFmtId="168" fontId="4" fillId="33" borderId="23" xfId="0" applyNumberFormat="1" applyFont="1" applyFill="1" applyBorder="1" applyAlignment="1">
      <alignment horizontal="left" vertical="center" wrapText="1"/>
    </xf>
    <xf numFmtId="168" fontId="4" fillId="33" borderId="24" xfId="0" applyNumberFormat="1" applyFont="1" applyFill="1" applyBorder="1" applyAlignment="1">
      <alignment horizontal="left" vertical="center" wrapText="1"/>
    </xf>
    <xf numFmtId="168" fontId="4" fillId="33" borderId="25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vertical="center" wrapText="1"/>
    </xf>
    <xf numFmtId="49" fontId="11" fillId="0" borderId="21" xfId="0" applyNumberFormat="1" applyFont="1" applyFill="1" applyBorder="1" applyAlignment="1">
      <alignment vertical="center" wrapText="1"/>
    </xf>
    <xf numFmtId="49" fontId="11" fillId="0" borderId="20" xfId="0" applyNumberFormat="1" applyFont="1" applyFill="1" applyBorder="1" applyAlignment="1">
      <alignment vertical="center" wrapText="1"/>
    </xf>
    <xf numFmtId="49" fontId="11" fillId="0" borderId="19" xfId="0" applyNumberFormat="1" applyFont="1" applyFill="1" applyBorder="1" applyAlignment="1">
      <alignment vertical="center" wrapText="1"/>
    </xf>
    <xf numFmtId="0" fontId="15" fillId="10" borderId="18" xfId="0" applyFont="1" applyFill="1" applyBorder="1" applyAlignment="1">
      <alignment vertical="center" wrapText="1"/>
    </xf>
    <xf numFmtId="168" fontId="3" fillId="33" borderId="26" xfId="0" applyNumberFormat="1" applyFont="1" applyFill="1" applyBorder="1" applyAlignment="1">
      <alignment vertical="center" wrapText="1"/>
    </xf>
    <xf numFmtId="168" fontId="3" fillId="33" borderId="27" xfId="0" applyNumberFormat="1" applyFont="1" applyFill="1" applyBorder="1" applyAlignment="1">
      <alignment vertical="center" wrapText="1"/>
    </xf>
    <xf numFmtId="168" fontId="3" fillId="33" borderId="28" xfId="0" applyNumberFormat="1" applyFont="1" applyFill="1" applyBorder="1" applyAlignment="1">
      <alignment vertical="center" wrapText="1"/>
    </xf>
    <xf numFmtId="168" fontId="3" fillId="33" borderId="29" xfId="0" applyNumberFormat="1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81" fillId="0" borderId="10" xfId="0" applyNumberFormat="1" applyFont="1" applyFill="1" applyBorder="1" applyAlignment="1">
      <alignment horizontal="left" vertical="center" wrapText="1"/>
    </xf>
    <xf numFmtId="49" fontId="7" fillId="38" borderId="11" xfId="0" applyNumberFormat="1" applyFont="1" applyFill="1" applyBorder="1" applyAlignment="1">
      <alignment horizontal="center" vertical="center"/>
    </xf>
    <xf numFmtId="49" fontId="7" fillId="38" borderId="12" xfId="0" applyNumberFormat="1" applyFont="1" applyFill="1" applyBorder="1" applyAlignment="1">
      <alignment horizontal="center" vertical="center"/>
    </xf>
    <xf numFmtId="49" fontId="81" fillId="0" borderId="17" xfId="0" applyNumberFormat="1" applyFont="1" applyFill="1" applyBorder="1" applyAlignment="1">
      <alignment horizontal="center" vertical="center" wrapText="1"/>
    </xf>
    <xf numFmtId="49" fontId="81" fillId="0" borderId="18" xfId="0" applyNumberFormat="1" applyFont="1" applyFill="1" applyBorder="1" applyAlignment="1">
      <alignment horizontal="center" vertical="center" wrapText="1"/>
    </xf>
    <xf numFmtId="168" fontId="21" fillId="38" borderId="11" xfId="0" applyNumberFormat="1" applyFont="1" applyFill="1" applyBorder="1" applyAlignment="1">
      <alignment horizontal="left" vertical="center" wrapText="1"/>
    </xf>
    <xf numFmtId="168" fontId="21" fillId="38" borderId="12" xfId="0" applyNumberFormat="1" applyFont="1" applyFill="1" applyBorder="1" applyAlignment="1">
      <alignment horizontal="left" vertical="center" wrapText="1"/>
    </xf>
    <xf numFmtId="168" fontId="4" fillId="0" borderId="10" xfId="0" applyNumberFormat="1" applyFont="1" applyFill="1" applyBorder="1" applyAlignment="1">
      <alignment horizontal="left" vertical="center" wrapText="1"/>
    </xf>
    <xf numFmtId="168" fontId="88" fillId="0" borderId="18" xfId="0" applyNumberFormat="1" applyFont="1" applyFill="1" applyBorder="1" applyAlignment="1">
      <alignment vertical="center" wrapText="1"/>
    </xf>
    <xf numFmtId="168" fontId="7" fillId="38" borderId="19" xfId="0" applyNumberFormat="1" applyFont="1" applyFill="1" applyBorder="1" applyAlignment="1">
      <alignment horizontal="left" vertical="center" wrapText="1"/>
    </xf>
    <xf numFmtId="168" fontId="7" fillId="38" borderId="14" xfId="0" applyNumberFormat="1" applyFont="1" applyFill="1" applyBorder="1" applyAlignment="1">
      <alignment horizontal="left" vertical="center" wrapText="1"/>
    </xf>
    <xf numFmtId="168" fontId="7" fillId="15" borderId="11" xfId="0" applyNumberFormat="1" applyFont="1" applyFill="1" applyBorder="1" applyAlignment="1">
      <alignment horizontal="center" vertical="center" wrapText="1"/>
    </xf>
    <xf numFmtId="168" fontId="7" fillId="15" borderId="12" xfId="0" applyNumberFormat="1" applyFont="1" applyFill="1" applyBorder="1" applyAlignment="1">
      <alignment horizontal="center" vertical="center" wrapText="1"/>
    </xf>
    <xf numFmtId="168" fontId="7" fillId="15" borderId="13" xfId="0" applyNumberFormat="1" applyFont="1" applyFill="1" applyBorder="1" applyAlignment="1">
      <alignment horizontal="center" vertical="center" wrapText="1"/>
    </xf>
    <xf numFmtId="168" fontId="7" fillId="43" borderId="19" xfId="0" applyNumberFormat="1" applyFont="1" applyFill="1" applyBorder="1" applyAlignment="1">
      <alignment horizontal="center" vertical="center" wrapText="1"/>
    </xf>
    <xf numFmtId="168" fontId="7" fillId="43" borderId="14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vertical="center"/>
    </xf>
    <xf numFmtId="168" fontId="7" fillId="38" borderId="19" xfId="0" applyNumberFormat="1" applyFont="1" applyFill="1" applyBorder="1" applyAlignment="1">
      <alignment horizontal="center" vertical="center" wrapText="1"/>
    </xf>
    <xf numFmtId="168" fontId="7" fillId="38" borderId="14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left" vertical="center" wrapText="1"/>
    </xf>
    <xf numFmtId="168" fontId="4" fillId="0" borderId="12" xfId="0" applyNumberFormat="1" applyFont="1" applyFill="1" applyBorder="1" applyAlignment="1">
      <alignment horizontal="left" vertical="center" wrapText="1"/>
    </xf>
    <xf numFmtId="168" fontId="7" fillId="17" borderId="19" xfId="0" applyNumberFormat="1" applyFont="1" applyFill="1" applyBorder="1" applyAlignment="1">
      <alignment horizontal="center" vertical="center" wrapText="1"/>
    </xf>
    <xf numFmtId="168" fontId="7" fillId="17" borderId="14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49" fontId="13" fillId="38" borderId="17" xfId="0" applyNumberFormat="1" applyFont="1" applyFill="1" applyBorder="1" applyAlignment="1">
      <alignment horizontal="left" vertical="center" wrapText="1"/>
    </xf>
    <xf numFmtId="49" fontId="13" fillId="38" borderId="18" xfId="0" applyNumberFormat="1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49" fontId="13" fillId="0" borderId="17" xfId="0" applyNumberFormat="1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49" fontId="13" fillId="0" borderId="18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169" fontId="19" fillId="0" borderId="20" xfId="0" applyNumberFormat="1" applyFont="1" applyFill="1" applyBorder="1" applyAlignment="1">
      <alignment horizontal="center" vertical="center" wrapText="1"/>
    </xf>
    <xf numFmtId="169" fontId="19" fillId="0" borderId="31" xfId="0" applyNumberFormat="1" applyFont="1" applyFill="1" applyBorder="1" applyAlignment="1">
      <alignment horizontal="center" vertical="center" wrapText="1"/>
    </xf>
    <xf numFmtId="169" fontId="19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3" fillId="15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12" fillId="10" borderId="18" xfId="0" applyFont="1" applyFill="1" applyBorder="1" applyAlignment="1">
      <alignment vertical="center" wrapText="1"/>
    </xf>
    <xf numFmtId="168" fontId="21" fillId="38" borderId="11" xfId="0" applyNumberFormat="1" applyFont="1" applyFill="1" applyBorder="1" applyAlignment="1">
      <alignment horizontal="center" vertical="center" wrapText="1"/>
    </xf>
    <xf numFmtId="168" fontId="21" fillId="38" borderId="12" xfId="0" applyNumberFormat="1" applyFont="1" applyFill="1" applyBorder="1" applyAlignment="1">
      <alignment horizontal="center" vertical="center" wrapText="1"/>
    </xf>
    <xf numFmtId="168" fontId="4" fillId="33" borderId="11" xfId="0" applyNumberFormat="1" applyFont="1" applyFill="1" applyBorder="1" applyAlignment="1">
      <alignment vertical="center" wrapText="1"/>
    </xf>
    <xf numFmtId="168" fontId="4" fillId="33" borderId="12" xfId="0" applyNumberFormat="1" applyFont="1" applyFill="1" applyBorder="1" applyAlignment="1">
      <alignment vertical="center" wrapText="1"/>
    </xf>
    <xf numFmtId="168" fontId="4" fillId="33" borderId="13" xfId="0" applyNumberFormat="1" applyFont="1" applyFill="1" applyBorder="1" applyAlignment="1">
      <alignment vertical="center" wrapText="1"/>
    </xf>
    <xf numFmtId="49" fontId="11" fillId="10" borderId="17" xfId="0" applyNumberFormat="1" applyFont="1" applyFill="1" applyBorder="1" applyAlignment="1">
      <alignment horizontal="left" vertical="center" wrapText="1"/>
    </xf>
    <xf numFmtId="49" fontId="11" fillId="10" borderId="18" xfId="0" applyNumberFormat="1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vertical="center" wrapText="1"/>
    </xf>
    <xf numFmtId="0" fontId="84" fillId="0" borderId="17" xfId="0" applyFont="1" applyFill="1" applyBorder="1" applyAlignment="1">
      <alignment horizontal="center" vertical="center"/>
    </xf>
    <xf numFmtId="0" fontId="84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center" vertical="center"/>
    </xf>
    <xf numFmtId="49" fontId="85" fillId="0" borderId="17" xfId="0" applyNumberFormat="1" applyFont="1" applyFill="1" applyBorder="1" applyAlignment="1">
      <alignment horizontal="center" vertical="center" wrapText="1"/>
    </xf>
    <xf numFmtId="49" fontId="85" fillId="0" borderId="18" xfId="0" applyNumberFormat="1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168" fontId="85" fillId="0" borderId="11" xfId="0" applyNumberFormat="1" applyFont="1" applyFill="1" applyBorder="1" applyAlignment="1">
      <alignment horizontal="center" vertical="center" wrapText="1"/>
    </xf>
    <xf numFmtId="168" fontId="85" fillId="0" borderId="13" xfId="0" applyNumberFormat="1" applyFont="1" applyFill="1" applyBorder="1" applyAlignment="1">
      <alignment horizontal="center" vertical="center" wrapText="1"/>
    </xf>
    <xf numFmtId="0" fontId="89" fillId="0" borderId="30" xfId="0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49" fontId="81" fillId="0" borderId="11" xfId="0" applyNumberFormat="1" applyFont="1" applyFill="1" applyBorder="1" applyAlignment="1">
      <alignment horizontal="center" vertical="center" wrapText="1"/>
    </xf>
    <xf numFmtId="49" fontId="81" fillId="0" borderId="12" xfId="0" applyNumberFormat="1" applyFont="1" applyFill="1" applyBorder="1" applyAlignment="1">
      <alignment horizontal="center" vertical="center" wrapText="1"/>
    </xf>
    <xf numFmtId="49" fontId="81" fillId="0" borderId="13" xfId="0" applyNumberFormat="1" applyFont="1" applyFill="1" applyBorder="1" applyAlignment="1">
      <alignment horizontal="center" vertical="center" wrapText="1"/>
    </xf>
    <xf numFmtId="168" fontId="3" fillId="33" borderId="18" xfId="0" applyNumberFormat="1" applyFont="1" applyFill="1" applyBorder="1" applyAlignment="1">
      <alignment vertical="center" wrapText="1"/>
    </xf>
    <xf numFmtId="0" fontId="81" fillId="0" borderId="10" xfId="0" applyFont="1" applyFill="1" applyBorder="1" applyAlignment="1">
      <alignment horizontal="left" vertical="center" wrapText="1"/>
    </xf>
    <xf numFmtId="49" fontId="90" fillId="33" borderId="17" xfId="0" applyNumberFormat="1" applyFont="1" applyFill="1" applyBorder="1" applyAlignment="1">
      <alignment horizontal="center" vertical="center" wrapText="1"/>
    </xf>
    <xf numFmtId="49" fontId="90" fillId="33" borderId="18" xfId="0" applyNumberFormat="1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 wrapText="1"/>
    </xf>
    <xf numFmtId="49" fontId="85" fillId="0" borderId="12" xfId="0" applyNumberFormat="1" applyFont="1" applyFill="1" applyBorder="1" applyAlignment="1">
      <alignment horizontal="center" vertical="center" wrapText="1"/>
    </xf>
    <xf numFmtId="49" fontId="85" fillId="0" borderId="13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168" fontId="13" fillId="0" borderId="10" xfId="0" applyNumberFormat="1" applyFont="1" applyFill="1" applyBorder="1" applyAlignment="1">
      <alignment vertical="center" wrapText="1"/>
    </xf>
    <xf numFmtId="169" fontId="13" fillId="0" borderId="10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812"/>
  <sheetViews>
    <sheetView tabSelected="1" view="pageBreakPreview" zoomScale="85" zoomScaleNormal="85" zoomScaleSheetLayoutView="85" workbookViewId="0" topLeftCell="A1">
      <pane ySplit="7" topLeftCell="A498" activePane="bottomLeft" state="frozen"/>
      <selection pane="topLeft" activeCell="A1" sqref="A1"/>
      <selection pane="bottomLeft" activeCell="A532" sqref="A532:B532"/>
    </sheetView>
  </sheetViews>
  <sheetFormatPr defaultColWidth="9.00390625" defaultRowHeight="12.75"/>
  <cols>
    <col min="1" max="1" width="5.75390625" style="3" customWidth="1"/>
    <col min="2" max="2" width="39.25390625" style="3" customWidth="1"/>
    <col min="3" max="3" width="13.625" style="3" customWidth="1"/>
    <col min="4" max="4" width="14.875" style="100" customWidth="1"/>
    <col min="5" max="5" width="14.00390625" style="100" customWidth="1"/>
    <col min="6" max="6" width="14.125" style="100" customWidth="1"/>
    <col min="7" max="7" width="17.375" style="1" customWidth="1"/>
    <col min="8" max="8" width="27.75390625" style="1" customWidth="1"/>
    <col min="9" max="9" width="6.875" style="1" customWidth="1"/>
    <col min="10" max="10" width="7.75390625" style="32" customWidth="1"/>
    <col min="11" max="11" width="5.75390625" style="84" customWidth="1"/>
    <col min="12" max="12" width="8.625" style="85" customWidth="1"/>
    <col min="13" max="13" width="9.00390625" style="1" customWidth="1"/>
    <col min="14" max="14" width="9.375" style="1" customWidth="1"/>
    <col min="15" max="16384" width="9.125" style="1" customWidth="1"/>
  </cols>
  <sheetData>
    <row r="1" spans="4:10" ht="13.5" customHeight="1">
      <c r="D1" s="174" t="s">
        <v>352</v>
      </c>
      <c r="E1" s="174"/>
      <c r="F1" s="174"/>
      <c r="G1" s="174"/>
      <c r="H1" s="174"/>
      <c r="I1" s="174"/>
      <c r="J1" s="174"/>
    </row>
    <row r="2" spans="8:10" ht="15">
      <c r="H2" s="175"/>
      <c r="I2" s="175"/>
      <c r="J2" s="175"/>
    </row>
    <row r="3" spans="1:12" s="3" customFormat="1" ht="12.75" customHeight="1">
      <c r="A3" s="285" t="s">
        <v>351</v>
      </c>
      <c r="B3" s="285"/>
      <c r="C3" s="285"/>
      <c r="D3" s="285"/>
      <c r="E3" s="285"/>
      <c r="F3" s="285"/>
      <c r="G3" s="285"/>
      <c r="H3" s="285"/>
      <c r="I3" s="285"/>
      <c r="J3" s="285"/>
      <c r="K3" s="84"/>
      <c r="L3" s="85"/>
    </row>
    <row r="4" spans="1:12" s="3" customFormat="1" ht="12" customHeight="1">
      <c r="A4" s="285" t="s">
        <v>244</v>
      </c>
      <c r="B4" s="285"/>
      <c r="C4" s="285"/>
      <c r="D4" s="285"/>
      <c r="E4" s="285"/>
      <c r="F4" s="285"/>
      <c r="G4" s="285"/>
      <c r="H4" s="285"/>
      <c r="I4" s="285"/>
      <c r="J4" s="285"/>
      <c r="K4" s="84"/>
      <c r="L4" s="85"/>
    </row>
    <row r="5" spans="1:10" ht="18" customHeight="1">
      <c r="A5" s="290" t="s">
        <v>242</v>
      </c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5.75" customHeight="1">
      <c r="A6" s="271" t="s">
        <v>11</v>
      </c>
      <c r="B6" s="271" t="s">
        <v>8</v>
      </c>
      <c r="C6" s="281" t="s">
        <v>96</v>
      </c>
      <c r="D6" s="282" t="s">
        <v>245</v>
      </c>
      <c r="E6" s="283"/>
      <c r="F6" s="284"/>
      <c r="G6" s="286" t="s">
        <v>270</v>
      </c>
      <c r="H6" s="274" t="s">
        <v>40</v>
      </c>
      <c r="I6" s="274" t="s">
        <v>105</v>
      </c>
      <c r="J6" s="274" t="s">
        <v>106</v>
      </c>
    </row>
    <row r="7" spans="1:10" ht="28.5" customHeight="1">
      <c r="A7" s="271"/>
      <c r="B7" s="271"/>
      <c r="C7" s="281"/>
      <c r="D7" s="150">
        <v>2017</v>
      </c>
      <c r="E7" s="149">
        <v>2018</v>
      </c>
      <c r="F7" s="149">
        <v>2019</v>
      </c>
      <c r="G7" s="287"/>
      <c r="H7" s="274"/>
      <c r="I7" s="274"/>
      <c r="J7" s="274"/>
    </row>
    <row r="8" spans="1:10" ht="13.5" customHeight="1">
      <c r="A8" s="288" t="s">
        <v>14</v>
      </c>
      <c r="B8" s="289"/>
      <c r="C8" s="31"/>
      <c r="D8" s="102">
        <f aca="true" t="shared" si="0" ref="D8:F12">SUM(D15,D228,D502,D667)</f>
        <v>21179</v>
      </c>
      <c r="E8" s="102">
        <f t="shared" si="0"/>
        <v>18968</v>
      </c>
      <c r="F8" s="102">
        <f t="shared" si="0"/>
        <v>19072</v>
      </c>
      <c r="G8" s="214"/>
      <c r="H8" s="275"/>
      <c r="I8" s="160" t="s">
        <v>98</v>
      </c>
      <c r="J8" s="160" t="s">
        <v>268</v>
      </c>
    </row>
    <row r="9" spans="1:10" ht="13.5" customHeight="1">
      <c r="A9" s="278" t="s">
        <v>12</v>
      </c>
      <c r="B9" s="280"/>
      <c r="C9" s="4"/>
      <c r="D9" s="102">
        <f t="shared" si="0"/>
        <v>0</v>
      </c>
      <c r="E9" s="102">
        <f t="shared" si="0"/>
        <v>0</v>
      </c>
      <c r="F9" s="102">
        <f t="shared" si="0"/>
        <v>0</v>
      </c>
      <c r="G9" s="215"/>
      <c r="H9" s="276"/>
      <c r="I9" s="161"/>
      <c r="J9" s="161"/>
    </row>
    <row r="10" spans="1:10" ht="13.5" customHeight="1">
      <c r="A10" s="278" t="s">
        <v>5</v>
      </c>
      <c r="B10" s="280"/>
      <c r="C10" s="31"/>
      <c r="D10" s="102">
        <f t="shared" si="0"/>
        <v>21179</v>
      </c>
      <c r="E10" s="102">
        <f t="shared" si="0"/>
        <v>18968</v>
      </c>
      <c r="F10" s="102">
        <f t="shared" si="0"/>
        <v>19072</v>
      </c>
      <c r="G10" s="215"/>
      <c r="H10" s="276"/>
      <c r="I10" s="161"/>
      <c r="J10" s="161"/>
    </row>
    <row r="11" spans="1:10" ht="13.5" customHeight="1">
      <c r="A11" s="278" t="s">
        <v>6</v>
      </c>
      <c r="B11" s="280"/>
      <c r="C11" s="4"/>
      <c r="D11" s="102">
        <f t="shared" si="0"/>
        <v>0</v>
      </c>
      <c r="E11" s="102">
        <f t="shared" si="0"/>
        <v>0</v>
      </c>
      <c r="F11" s="102">
        <f t="shared" si="0"/>
        <v>0</v>
      </c>
      <c r="G11" s="215"/>
      <c r="H11" s="276"/>
      <c r="I11" s="161"/>
      <c r="J11" s="161"/>
    </row>
    <row r="12" spans="1:10" ht="13.5" customHeight="1">
      <c r="A12" s="278" t="s">
        <v>7</v>
      </c>
      <c r="B12" s="279"/>
      <c r="C12" s="4"/>
      <c r="D12" s="102">
        <f t="shared" si="0"/>
        <v>0</v>
      </c>
      <c r="E12" s="102">
        <f t="shared" si="0"/>
        <v>0</v>
      </c>
      <c r="F12" s="102">
        <f t="shared" si="0"/>
        <v>0</v>
      </c>
      <c r="G12" s="215"/>
      <c r="H12" s="276"/>
      <c r="I12" s="161"/>
      <c r="J12" s="161"/>
    </row>
    <row r="13" spans="1:10" ht="13.5" customHeight="1">
      <c r="A13" s="278" t="s">
        <v>102</v>
      </c>
      <c r="B13" s="280"/>
      <c r="C13" s="4"/>
      <c r="D13" s="102">
        <f>SUM(D21,D234,D508,D673)</f>
        <v>0</v>
      </c>
      <c r="E13" s="102">
        <f>SUM(E21,E234,E508,E673)</f>
        <v>0</v>
      </c>
      <c r="F13" s="102">
        <f>SUM(F21,F234,F508,F673)</f>
        <v>0</v>
      </c>
      <c r="G13" s="216"/>
      <c r="H13" s="277"/>
      <c r="I13" s="176"/>
      <c r="J13" s="176"/>
    </row>
    <row r="14" spans="1:14" ht="28.5" customHeight="1">
      <c r="A14" s="17" t="s">
        <v>43</v>
      </c>
      <c r="B14" s="44" t="s">
        <v>316</v>
      </c>
      <c r="C14" s="17"/>
      <c r="D14" s="103"/>
      <c r="E14" s="104"/>
      <c r="F14" s="104"/>
      <c r="G14" s="256" t="s">
        <v>179</v>
      </c>
      <c r="H14" s="252" t="s">
        <v>178</v>
      </c>
      <c r="I14" s="248" t="s">
        <v>98</v>
      </c>
      <c r="J14" s="248" t="s">
        <v>269</v>
      </c>
      <c r="K14" s="84">
        <v>813</v>
      </c>
      <c r="L14" s="85">
        <f>SUM(L23)</f>
        <v>150</v>
      </c>
      <c r="M14" s="85">
        <f>SUM(M23)</f>
        <v>110</v>
      </c>
      <c r="N14" s="85">
        <f>SUM(N23)</f>
        <v>110</v>
      </c>
    </row>
    <row r="15" spans="1:14" ht="17.25" customHeight="1">
      <c r="A15" s="222" t="s">
        <v>9</v>
      </c>
      <c r="B15" s="223"/>
      <c r="C15" s="28">
        <f>SUM(C23,C87)</f>
        <v>22705</v>
      </c>
      <c r="D15" s="105">
        <f>SUM(D23,D87)</f>
        <v>7995</v>
      </c>
      <c r="E15" s="105">
        <f>SUM(E23,E87)</f>
        <v>7303</v>
      </c>
      <c r="F15" s="105">
        <f>SUM(F23,F87)</f>
        <v>7407</v>
      </c>
      <c r="G15" s="257"/>
      <c r="H15" s="253"/>
      <c r="I15" s="249"/>
      <c r="J15" s="249"/>
      <c r="K15" s="84">
        <v>815</v>
      </c>
      <c r="L15" s="85">
        <f>SUM(L24,L89)</f>
        <v>3975</v>
      </c>
      <c r="M15" s="85">
        <f>SUM(M24,M89)</f>
        <v>3596</v>
      </c>
      <c r="N15" s="85">
        <f>SUM(N24,N89)</f>
        <v>3596</v>
      </c>
    </row>
    <row r="16" spans="1:14" ht="17.25" customHeight="1">
      <c r="A16" s="222" t="s">
        <v>12</v>
      </c>
      <c r="B16" s="223"/>
      <c r="C16" s="28">
        <f aca="true" t="shared" si="1" ref="C16:F21">SUM(C24,C88)</f>
        <v>0</v>
      </c>
      <c r="D16" s="105">
        <f t="shared" si="1"/>
        <v>0</v>
      </c>
      <c r="E16" s="105">
        <f t="shared" si="1"/>
        <v>0</v>
      </c>
      <c r="F16" s="105">
        <f t="shared" si="1"/>
        <v>0</v>
      </c>
      <c r="G16" s="257"/>
      <c r="H16" s="253"/>
      <c r="I16" s="249"/>
      <c r="J16" s="249"/>
      <c r="K16" s="84">
        <v>816</v>
      </c>
      <c r="L16" s="85">
        <f>SUM(L90)</f>
        <v>1300</v>
      </c>
      <c r="M16" s="85">
        <f>SUM(M90)</f>
        <v>900</v>
      </c>
      <c r="N16" s="85">
        <f>SUM(N90)</f>
        <v>900</v>
      </c>
    </row>
    <row r="17" spans="1:14" ht="17.25" customHeight="1">
      <c r="A17" s="222" t="s">
        <v>5</v>
      </c>
      <c r="B17" s="223"/>
      <c r="C17" s="28">
        <f t="shared" si="1"/>
        <v>22705</v>
      </c>
      <c r="D17" s="105">
        <f t="shared" si="1"/>
        <v>7995</v>
      </c>
      <c r="E17" s="105">
        <f t="shared" si="1"/>
        <v>7303</v>
      </c>
      <c r="F17" s="105">
        <f t="shared" si="1"/>
        <v>7407</v>
      </c>
      <c r="G17" s="257"/>
      <c r="H17" s="253"/>
      <c r="I17" s="249"/>
      <c r="J17" s="249"/>
      <c r="K17" s="84">
        <v>825</v>
      </c>
      <c r="L17" s="85">
        <f aca="true" t="shared" si="2" ref="L17:N18">SUM(L91)</f>
        <v>2475</v>
      </c>
      <c r="M17" s="85">
        <f t="shared" si="2"/>
        <v>2602</v>
      </c>
      <c r="N17" s="85">
        <f t="shared" si="2"/>
        <v>2706</v>
      </c>
    </row>
    <row r="18" spans="1:14" ht="17.25" customHeight="1">
      <c r="A18" s="222" t="s">
        <v>6</v>
      </c>
      <c r="B18" s="223"/>
      <c r="C18" s="28">
        <f t="shared" si="1"/>
        <v>0</v>
      </c>
      <c r="D18" s="105">
        <f t="shared" si="1"/>
        <v>0</v>
      </c>
      <c r="E18" s="105">
        <f t="shared" si="1"/>
        <v>0</v>
      </c>
      <c r="F18" s="105">
        <f t="shared" si="1"/>
        <v>0</v>
      </c>
      <c r="G18" s="257"/>
      <c r="H18" s="253"/>
      <c r="I18" s="249"/>
      <c r="J18" s="249"/>
      <c r="K18" s="84">
        <v>847</v>
      </c>
      <c r="L18" s="85">
        <f t="shared" si="2"/>
        <v>95</v>
      </c>
      <c r="M18" s="85">
        <f t="shared" si="2"/>
        <v>95</v>
      </c>
      <c r="N18" s="85">
        <f t="shared" si="2"/>
        <v>95</v>
      </c>
    </row>
    <row r="19" spans="1:10" ht="17.25" customHeight="1">
      <c r="A19" s="222" t="s">
        <v>7</v>
      </c>
      <c r="B19" s="223"/>
      <c r="C19" s="28">
        <f t="shared" si="1"/>
        <v>0</v>
      </c>
      <c r="D19" s="105">
        <f t="shared" si="1"/>
        <v>0</v>
      </c>
      <c r="E19" s="105">
        <f t="shared" si="1"/>
        <v>0</v>
      </c>
      <c r="F19" s="105">
        <f t="shared" si="1"/>
        <v>0</v>
      </c>
      <c r="G19" s="257"/>
      <c r="H19" s="253"/>
      <c r="I19" s="249"/>
      <c r="J19" s="249"/>
    </row>
    <row r="20" spans="1:10" ht="17.25" customHeight="1">
      <c r="A20" s="272" t="s">
        <v>103</v>
      </c>
      <c r="B20" s="273"/>
      <c r="C20" s="28">
        <f t="shared" si="1"/>
        <v>0</v>
      </c>
      <c r="D20" s="105">
        <f t="shared" si="1"/>
        <v>0</v>
      </c>
      <c r="E20" s="105">
        <f t="shared" si="1"/>
        <v>0</v>
      </c>
      <c r="F20" s="105">
        <f t="shared" si="1"/>
        <v>0</v>
      </c>
      <c r="G20" s="257"/>
      <c r="H20" s="253"/>
      <c r="I20" s="249"/>
      <c r="J20" s="249"/>
    </row>
    <row r="21" spans="1:10" ht="17.25" customHeight="1">
      <c r="A21" s="222" t="s">
        <v>102</v>
      </c>
      <c r="B21" s="223"/>
      <c r="C21" s="28">
        <f t="shared" si="1"/>
        <v>0</v>
      </c>
      <c r="D21" s="105">
        <f t="shared" si="1"/>
        <v>0</v>
      </c>
      <c r="E21" s="105">
        <f t="shared" si="1"/>
        <v>0</v>
      </c>
      <c r="F21" s="105">
        <f t="shared" si="1"/>
        <v>0</v>
      </c>
      <c r="G21" s="257"/>
      <c r="H21" s="253"/>
      <c r="I21" s="249"/>
      <c r="J21" s="249"/>
    </row>
    <row r="22" spans="1:10" ht="83.25" customHeight="1">
      <c r="A22" s="13" t="s">
        <v>104</v>
      </c>
      <c r="B22" s="30" t="s">
        <v>120</v>
      </c>
      <c r="C22" s="18"/>
      <c r="D22" s="106"/>
      <c r="E22" s="107"/>
      <c r="F22" s="107"/>
      <c r="G22" s="255"/>
      <c r="H22" s="254" t="s">
        <v>180</v>
      </c>
      <c r="I22" s="263"/>
      <c r="J22" s="270"/>
    </row>
    <row r="23" spans="1:14" ht="12" customHeight="1">
      <c r="A23" s="179" t="s">
        <v>9</v>
      </c>
      <c r="B23" s="180"/>
      <c r="C23" s="15">
        <f>SUM(C31,C39,C47,C55,C63,C71,C79)</f>
        <v>2410</v>
      </c>
      <c r="D23" s="108">
        <f>SUM(D31,D39,D47,D55,D63,D71,D79)</f>
        <v>867</v>
      </c>
      <c r="E23" s="108">
        <f>SUM(E31,E39,E47,E55,E63,E71,E79)</f>
        <v>774</v>
      </c>
      <c r="F23" s="108">
        <f>SUM(F31,F39,F47,F55,F63,F71,F79)</f>
        <v>769</v>
      </c>
      <c r="G23" s="255"/>
      <c r="H23" s="254"/>
      <c r="I23" s="263"/>
      <c r="J23" s="270"/>
      <c r="K23" s="84">
        <v>813</v>
      </c>
      <c r="L23" s="85">
        <f>SUM(D33,D41)</f>
        <v>150</v>
      </c>
      <c r="M23" s="85">
        <f>SUM(E33,E41)</f>
        <v>110</v>
      </c>
      <c r="N23" s="85">
        <f>SUM(F33,F41)</f>
        <v>110</v>
      </c>
    </row>
    <row r="24" spans="1:14" ht="12" customHeight="1">
      <c r="A24" s="179" t="s">
        <v>12</v>
      </c>
      <c r="B24" s="180"/>
      <c r="C24" s="15">
        <f aca="true" t="shared" si="3" ref="C24:F29">SUM(C32,C40,C48,C56,C64,C72,C80)</f>
        <v>0</v>
      </c>
      <c r="D24" s="108">
        <f t="shared" si="3"/>
        <v>0</v>
      </c>
      <c r="E24" s="108">
        <f t="shared" si="3"/>
        <v>0</v>
      </c>
      <c r="F24" s="108">
        <f t="shared" si="3"/>
        <v>0</v>
      </c>
      <c r="G24" s="255"/>
      <c r="H24" s="254"/>
      <c r="I24" s="263"/>
      <c r="J24" s="270"/>
      <c r="K24" s="84">
        <v>815</v>
      </c>
      <c r="L24" s="85">
        <f>SUM(D49,D57,D65,D73,D81)</f>
        <v>717</v>
      </c>
      <c r="M24" s="85">
        <f>SUM(E49,E57,E65,E73,E81)</f>
        <v>664</v>
      </c>
      <c r="N24" s="85">
        <f>SUM(F49,F57,F65,F73,F81)</f>
        <v>659</v>
      </c>
    </row>
    <row r="25" spans="1:10" ht="12" customHeight="1">
      <c r="A25" s="179" t="s">
        <v>5</v>
      </c>
      <c r="B25" s="180"/>
      <c r="C25" s="15">
        <f t="shared" si="3"/>
        <v>2410</v>
      </c>
      <c r="D25" s="108">
        <f t="shared" si="3"/>
        <v>867</v>
      </c>
      <c r="E25" s="108">
        <f t="shared" si="3"/>
        <v>774</v>
      </c>
      <c r="F25" s="108">
        <f t="shared" si="3"/>
        <v>769</v>
      </c>
      <c r="G25" s="255"/>
      <c r="H25" s="254"/>
      <c r="I25" s="263"/>
      <c r="J25" s="270"/>
    </row>
    <row r="26" spans="1:10" ht="12" customHeight="1">
      <c r="A26" s="179" t="s">
        <v>6</v>
      </c>
      <c r="B26" s="180"/>
      <c r="C26" s="15">
        <f t="shared" si="3"/>
        <v>0</v>
      </c>
      <c r="D26" s="108">
        <f t="shared" si="3"/>
        <v>0</v>
      </c>
      <c r="E26" s="108">
        <f t="shared" si="3"/>
        <v>0</v>
      </c>
      <c r="F26" s="108">
        <f t="shared" si="3"/>
        <v>0</v>
      </c>
      <c r="G26" s="255"/>
      <c r="H26" s="254"/>
      <c r="I26" s="263"/>
      <c r="J26" s="270"/>
    </row>
    <row r="27" spans="1:10" ht="12" customHeight="1">
      <c r="A27" s="179" t="s">
        <v>7</v>
      </c>
      <c r="B27" s="180"/>
      <c r="C27" s="15">
        <f t="shared" si="3"/>
        <v>0</v>
      </c>
      <c r="D27" s="108">
        <f t="shared" si="3"/>
        <v>0</v>
      </c>
      <c r="E27" s="108">
        <f t="shared" si="3"/>
        <v>0</v>
      </c>
      <c r="F27" s="108">
        <f t="shared" si="3"/>
        <v>0</v>
      </c>
      <c r="G27" s="255"/>
      <c r="H27" s="254"/>
      <c r="I27" s="263"/>
      <c r="J27" s="270"/>
    </row>
    <row r="28" spans="1:10" ht="12" customHeight="1">
      <c r="A28" s="227" t="s">
        <v>103</v>
      </c>
      <c r="B28" s="228"/>
      <c r="C28" s="15">
        <f t="shared" si="3"/>
        <v>0</v>
      </c>
      <c r="D28" s="108">
        <f t="shared" si="3"/>
        <v>0</v>
      </c>
      <c r="E28" s="108">
        <f t="shared" si="3"/>
        <v>0</v>
      </c>
      <c r="F28" s="108">
        <f t="shared" si="3"/>
        <v>0</v>
      </c>
      <c r="G28" s="255"/>
      <c r="H28" s="254"/>
      <c r="I28" s="263"/>
      <c r="J28" s="270"/>
    </row>
    <row r="29" spans="1:10" ht="16.5" customHeight="1">
      <c r="A29" s="179" t="s">
        <v>102</v>
      </c>
      <c r="B29" s="180"/>
      <c r="C29" s="15">
        <f t="shared" si="3"/>
        <v>0</v>
      </c>
      <c r="D29" s="108">
        <f t="shared" si="3"/>
        <v>0</v>
      </c>
      <c r="E29" s="108">
        <f t="shared" si="3"/>
        <v>0</v>
      </c>
      <c r="F29" s="108">
        <f t="shared" si="3"/>
        <v>0</v>
      </c>
      <c r="G29" s="255"/>
      <c r="H29" s="254"/>
      <c r="I29" s="263"/>
      <c r="J29" s="270"/>
    </row>
    <row r="30" spans="1:10" ht="42.75" customHeight="1">
      <c r="A30" s="7" t="s">
        <v>44</v>
      </c>
      <c r="B30" s="4" t="s">
        <v>107</v>
      </c>
      <c r="C30" s="5"/>
      <c r="D30" s="101"/>
      <c r="E30" s="109"/>
      <c r="F30" s="109"/>
      <c r="G30" s="162" t="s">
        <v>19</v>
      </c>
      <c r="H30" s="187" t="s">
        <v>28</v>
      </c>
      <c r="I30" s="160"/>
      <c r="J30" s="160"/>
    </row>
    <row r="31" spans="1:10" ht="15" customHeight="1">
      <c r="A31" s="167" t="s">
        <v>9</v>
      </c>
      <c r="B31" s="168"/>
      <c r="C31" s="5">
        <v>0</v>
      </c>
      <c r="D31" s="101">
        <f>SUM(D32:D37)</f>
        <v>0</v>
      </c>
      <c r="E31" s="101">
        <f>SUM(E32:E37)</f>
        <v>0</v>
      </c>
      <c r="F31" s="101">
        <f>SUM(F32:F37)</f>
        <v>0</v>
      </c>
      <c r="G31" s="163"/>
      <c r="H31" s="188"/>
      <c r="I31" s="161"/>
      <c r="J31" s="161"/>
    </row>
    <row r="32" spans="1:10" ht="15" customHeight="1">
      <c r="A32" s="167" t="s">
        <v>12</v>
      </c>
      <c r="B32" s="168"/>
      <c r="C32" s="5"/>
      <c r="D32" s="101"/>
      <c r="E32" s="101"/>
      <c r="F32" s="101"/>
      <c r="G32" s="163"/>
      <c r="H32" s="188"/>
      <c r="I32" s="161"/>
      <c r="J32" s="161"/>
    </row>
    <row r="33" spans="1:10" ht="15" customHeight="1">
      <c r="A33" s="167" t="s">
        <v>5</v>
      </c>
      <c r="B33" s="168"/>
      <c r="C33" s="5">
        <v>0</v>
      </c>
      <c r="D33" s="101">
        <v>0</v>
      </c>
      <c r="E33" s="101">
        <v>0</v>
      </c>
      <c r="F33" s="101">
        <v>0</v>
      </c>
      <c r="G33" s="164"/>
      <c r="H33" s="189"/>
      <c r="I33" s="176"/>
      <c r="J33" s="176"/>
    </row>
    <row r="34" spans="1:10" ht="15" customHeight="1">
      <c r="A34" s="167" t="s">
        <v>6</v>
      </c>
      <c r="B34" s="168"/>
      <c r="C34" s="5"/>
      <c r="D34" s="101"/>
      <c r="E34" s="101"/>
      <c r="F34" s="101"/>
      <c r="G34" s="70"/>
      <c r="H34" s="47"/>
      <c r="I34" s="93"/>
      <c r="J34" s="93"/>
    </row>
    <row r="35" spans="1:10" ht="15" customHeight="1">
      <c r="A35" s="167" t="s">
        <v>7</v>
      </c>
      <c r="B35" s="168"/>
      <c r="C35" s="5"/>
      <c r="D35" s="101"/>
      <c r="E35" s="101"/>
      <c r="F35" s="101"/>
      <c r="G35" s="70"/>
      <c r="H35" s="47"/>
      <c r="I35" s="93"/>
      <c r="J35" s="93"/>
    </row>
    <row r="36" spans="1:10" ht="15" customHeight="1">
      <c r="A36" s="167" t="s">
        <v>103</v>
      </c>
      <c r="B36" s="168"/>
      <c r="C36" s="5"/>
      <c r="D36" s="101"/>
      <c r="E36" s="101"/>
      <c r="F36" s="101"/>
      <c r="G36" s="70"/>
      <c r="H36" s="47"/>
      <c r="I36" s="93"/>
      <c r="J36" s="93"/>
    </row>
    <row r="37" spans="1:10" ht="15" customHeight="1">
      <c r="A37" s="167" t="s">
        <v>102</v>
      </c>
      <c r="B37" s="168"/>
      <c r="C37" s="5"/>
      <c r="D37" s="101"/>
      <c r="E37" s="101"/>
      <c r="F37" s="101"/>
      <c r="G37" s="70"/>
      <c r="H37" s="47"/>
      <c r="I37" s="93"/>
      <c r="J37" s="93"/>
    </row>
    <row r="38" spans="1:10" ht="65.25" customHeight="1">
      <c r="A38" s="7" t="s">
        <v>45</v>
      </c>
      <c r="B38" s="4" t="s">
        <v>91</v>
      </c>
      <c r="C38" s="5"/>
      <c r="D38" s="101"/>
      <c r="E38" s="110"/>
      <c r="F38" s="110"/>
      <c r="G38" s="83" t="s">
        <v>19</v>
      </c>
      <c r="H38" s="82" t="s">
        <v>28</v>
      </c>
      <c r="I38" s="92" t="s">
        <v>98</v>
      </c>
      <c r="J38" s="92" t="s">
        <v>269</v>
      </c>
    </row>
    <row r="39" spans="1:10" ht="14.25" customHeight="1">
      <c r="A39" s="167" t="s">
        <v>9</v>
      </c>
      <c r="B39" s="168"/>
      <c r="C39" s="5">
        <f>SUM(C40:C45)</f>
        <v>370</v>
      </c>
      <c r="D39" s="101">
        <f>SUM(D40:D45)</f>
        <v>150</v>
      </c>
      <c r="E39" s="101">
        <f>SUM(E40:E45)</f>
        <v>110</v>
      </c>
      <c r="F39" s="101">
        <f>SUM(F40:F45)</f>
        <v>110</v>
      </c>
      <c r="G39" s="70"/>
      <c r="H39" s="47"/>
      <c r="I39" s="93"/>
      <c r="J39" s="93"/>
    </row>
    <row r="40" spans="1:10" ht="12.75" customHeight="1">
      <c r="A40" s="167" t="s">
        <v>12</v>
      </c>
      <c r="B40" s="168"/>
      <c r="C40" s="5"/>
      <c r="D40" s="101"/>
      <c r="E40" s="101"/>
      <c r="F40" s="101"/>
      <c r="G40" s="70"/>
      <c r="H40" s="47"/>
      <c r="I40" s="93"/>
      <c r="J40" s="93"/>
    </row>
    <row r="41" spans="1:10" ht="13.5" customHeight="1">
      <c r="A41" s="167" t="s">
        <v>5</v>
      </c>
      <c r="B41" s="168"/>
      <c r="C41" s="19">
        <f>SUM(D41:F41)</f>
        <v>370</v>
      </c>
      <c r="D41" s="111">
        <v>150</v>
      </c>
      <c r="E41" s="111">
        <v>110</v>
      </c>
      <c r="F41" s="111">
        <v>110</v>
      </c>
      <c r="G41" s="70"/>
      <c r="H41" s="47"/>
      <c r="I41" s="93"/>
      <c r="J41" s="93"/>
    </row>
    <row r="42" spans="1:10" ht="14.25" customHeight="1">
      <c r="A42" s="167" t="s">
        <v>6</v>
      </c>
      <c r="B42" s="168"/>
      <c r="C42" s="5"/>
      <c r="D42" s="101"/>
      <c r="E42" s="101"/>
      <c r="F42" s="101"/>
      <c r="G42" s="70"/>
      <c r="H42" s="47"/>
      <c r="I42" s="93"/>
      <c r="J42" s="93"/>
    </row>
    <row r="43" spans="1:10" ht="15" customHeight="1">
      <c r="A43" s="167" t="s">
        <v>7</v>
      </c>
      <c r="B43" s="168"/>
      <c r="C43" s="5"/>
      <c r="D43" s="101"/>
      <c r="E43" s="101"/>
      <c r="F43" s="101"/>
      <c r="G43" s="70"/>
      <c r="H43" s="47"/>
      <c r="I43" s="93"/>
      <c r="J43" s="93"/>
    </row>
    <row r="44" spans="1:10" ht="15" customHeight="1">
      <c r="A44" s="167" t="s">
        <v>103</v>
      </c>
      <c r="B44" s="168"/>
      <c r="C44" s="5"/>
      <c r="D44" s="101"/>
      <c r="E44" s="101"/>
      <c r="F44" s="101"/>
      <c r="G44" s="70"/>
      <c r="H44" s="47"/>
      <c r="I44" s="93"/>
      <c r="J44" s="93"/>
    </row>
    <row r="45" spans="1:10" ht="14.25" customHeight="1">
      <c r="A45" s="167" t="s">
        <v>102</v>
      </c>
      <c r="B45" s="168"/>
      <c r="C45" s="5"/>
      <c r="D45" s="101"/>
      <c r="E45" s="101"/>
      <c r="F45" s="101"/>
      <c r="G45" s="70"/>
      <c r="H45" s="47"/>
      <c r="I45" s="93"/>
      <c r="J45" s="93"/>
    </row>
    <row r="46" spans="1:10" ht="69.75" customHeight="1">
      <c r="A46" s="7" t="s">
        <v>46</v>
      </c>
      <c r="B46" s="4" t="s">
        <v>271</v>
      </c>
      <c r="C46" s="5"/>
      <c r="D46" s="101"/>
      <c r="E46" s="110"/>
      <c r="F46" s="110"/>
      <c r="G46" s="169" t="s">
        <v>10</v>
      </c>
      <c r="H46" s="171"/>
      <c r="I46" s="160" t="s">
        <v>98</v>
      </c>
      <c r="J46" s="160" t="s">
        <v>269</v>
      </c>
    </row>
    <row r="47" spans="1:10" ht="15.75" customHeight="1">
      <c r="A47" s="167" t="s">
        <v>9</v>
      </c>
      <c r="B47" s="168"/>
      <c r="C47" s="5">
        <f>SUM(C48:C53)</f>
        <v>470</v>
      </c>
      <c r="D47" s="101">
        <f>SUM(D48:D53)</f>
        <v>170</v>
      </c>
      <c r="E47" s="101">
        <f>SUM(E48:E53)</f>
        <v>150</v>
      </c>
      <c r="F47" s="101">
        <f>SUM(F48:F53)</f>
        <v>150</v>
      </c>
      <c r="G47" s="170"/>
      <c r="H47" s="172"/>
      <c r="I47" s="161"/>
      <c r="J47" s="161"/>
    </row>
    <row r="48" spans="1:10" ht="13.5" customHeight="1">
      <c r="A48" s="167" t="s">
        <v>12</v>
      </c>
      <c r="B48" s="168"/>
      <c r="C48" s="5"/>
      <c r="D48" s="101"/>
      <c r="E48" s="101"/>
      <c r="F48" s="101"/>
      <c r="G48" s="170"/>
      <c r="H48" s="172"/>
      <c r="I48" s="161"/>
      <c r="J48" s="161"/>
    </row>
    <row r="49" spans="1:10" ht="15" customHeight="1">
      <c r="A49" s="167" t="s">
        <v>5</v>
      </c>
      <c r="B49" s="168"/>
      <c r="C49" s="12">
        <f>SUM(D49:F49)</f>
        <v>470</v>
      </c>
      <c r="D49" s="112">
        <v>170</v>
      </c>
      <c r="E49" s="112">
        <v>150</v>
      </c>
      <c r="F49" s="112">
        <v>150</v>
      </c>
      <c r="G49" s="170"/>
      <c r="H49" s="172"/>
      <c r="I49" s="161"/>
      <c r="J49" s="161"/>
    </row>
    <row r="50" spans="1:10" ht="15" customHeight="1">
      <c r="A50" s="167" t="s">
        <v>6</v>
      </c>
      <c r="B50" s="168"/>
      <c r="C50" s="5"/>
      <c r="D50" s="101"/>
      <c r="E50" s="101"/>
      <c r="F50" s="101"/>
      <c r="G50" s="170"/>
      <c r="H50" s="172"/>
      <c r="I50" s="161"/>
      <c r="J50" s="161"/>
    </row>
    <row r="51" spans="1:10" ht="15" customHeight="1">
      <c r="A51" s="167" t="s">
        <v>7</v>
      </c>
      <c r="B51" s="168"/>
      <c r="C51" s="5"/>
      <c r="D51" s="101"/>
      <c r="E51" s="101"/>
      <c r="F51" s="101"/>
      <c r="G51" s="170"/>
      <c r="H51" s="172"/>
      <c r="I51" s="161"/>
      <c r="J51" s="161"/>
    </row>
    <row r="52" spans="1:10" ht="15" customHeight="1">
      <c r="A52" s="167" t="s">
        <v>108</v>
      </c>
      <c r="B52" s="168"/>
      <c r="C52" s="5"/>
      <c r="D52" s="101"/>
      <c r="E52" s="101"/>
      <c r="F52" s="101"/>
      <c r="G52" s="170"/>
      <c r="H52" s="172"/>
      <c r="I52" s="161"/>
      <c r="J52" s="161"/>
    </row>
    <row r="53" spans="1:10" ht="15.75" customHeight="1">
      <c r="A53" s="167" t="s">
        <v>102</v>
      </c>
      <c r="B53" s="168"/>
      <c r="C53" s="5"/>
      <c r="D53" s="101"/>
      <c r="E53" s="101"/>
      <c r="F53" s="101"/>
      <c r="G53" s="170"/>
      <c r="H53" s="172"/>
      <c r="I53" s="161"/>
      <c r="J53" s="161"/>
    </row>
    <row r="54" spans="1:10" ht="67.5" customHeight="1">
      <c r="A54" s="7" t="s">
        <v>272</v>
      </c>
      <c r="B54" s="4" t="s">
        <v>89</v>
      </c>
      <c r="C54" s="5"/>
      <c r="D54" s="101"/>
      <c r="E54" s="109"/>
      <c r="F54" s="109"/>
      <c r="G54" s="67" t="s">
        <v>20</v>
      </c>
      <c r="H54" s="46" t="s">
        <v>29</v>
      </c>
      <c r="I54" s="160" t="s">
        <v>98</v>
      </c>
      <c r="J54" s="160" t="s">
        <v>269</v>
      </c>
    </row>
    <row r="55" spans="1:10" ht="14.25" customHeight="1">
      <c r="A55" s="167" t="s">
        <v>9</v>
      </c>
      <c r="B55" s="168"/>
      <c r="C55" s="5">
        <f>SUM(C56:C61)</f>
        <v>369</v>
      </c>
      <c r="D55" s="101">
        <f>SUM(D56:D61)</f>
        <v>125</v>
      </c>
      <c r="E55" s="101">
        <f>SUM(E56:E61)</f>
        <v>122</v>
      </c>
      <c r="F55" s="101">
        <f>SUM(F56:F61)</f>
        <v>122</v>
      </c>
      <c r="G55" s="69"/>
      <c r="H55" s="48"/>
      <c r="I55" s="161"/>
      <c r="J55" s="161"/>
    </row>
    <row r="56" spans="1:10" ht="14.25" customHeight="1">
      <c r="A56" s="167" t="s">
        <v>12</v>
      </c>
      <c r="B56" s="168"/>
      <c r="C56" s="5"/>
      <c r="D56" s="101"/>
      <c r="E56" s="101"/>
      <c r="F56" s="101"/>
      <c r="G56" s="67"/>
      <c r="H56" s="46"/>
      <c r="I56" s="161"/>
      <c r="J56" s="161"/>
    </row>
    <row r="57" spans="1:10" ht="15" customHeight="1">
      <c r="A57" s="167" t="s">
        <v>5</v>
      </c>
      <c r="B57" s="168"/>
      <c r="C57" s="12">
        <f>SUM(D57:F57)</f>
        <v>369</v>
      </c>
      <c r="D57" s="112">
        <v>125</v>
      </c>
      <c r="E57" s="112">
        <v>122</v>
      </c>
      <c r="F57" s="112">
        <v>122</v>
      </c>
      <c r="G57" s="68"/>
      <c r="H57" s="47"/>
      <c r="I57" s="161"/>
      <c r="J57" s="161"/>
    </row>
    <row r="58" spans="1:10" ht="12" customHeight="1">
      <c r="A58" s="167" t="s">
        <v>6</v>
      </c>
      <c r="B58" s="168"/>
      <c r="C58" s="5"/>
      <c r="D58" s="101"/>
      <c r="E58" s="101"/>
      <c r="F58" s="101"/>
      <c r="G58" s="68"/>
      <c r="H58" s="47"/>
      <c r="I58" s="161"/>
      <c r="J58" s="161"/>
    </row>
    <row r="59" spans="1:10" ht="15" customHeight="1">
      <c r="A59" s="167" t="s">
        <v>7</v>
      </c>
      <c r="B59" s="168"/>
      <c r="C59" s="5"/>
      <c r="D59" s="101"/>
      <c r="E59" s="101"/>
      <c r="F59" s="101"/>
      <c r="G59" s="68"/>
      <c r="H59" s="47"/>
      <c r="I59" s="161"/>
      <c r="J59" s="161"/>
    </row>
    <row r="60" spans="1:10" ht="15" customHeight="1">
      <c r="A60" s="167" t="s">
        <v>103</v>
      </c>
      <c r="B60" s="168"/>
      <c r="C60" s="5"/>
      <c r="D60" s="101"/>
      <c r="E60" s="101"/>
      <c r="F60" s="101"/>
      <c r="G60" s="68"/>
      <c r="H60" s="47"/>
      <c r="I60" s="161"/>
      <c r="J60" s="161"/>
    </row>
    <row r="61" spans="1:10" ht="12" customHeight="1">
      <c r="A61" s="167" t="s">
        <v>102</v>
      </c>
      <c r="B61" s="168"/>
      <c r="C61" s="5"/>
      <c r="D61" s="101"/>
      <c r="E61" s="101"/>
      <c r="F61" s="101"/>
      <c r="G61" s="69"/>
      <c r="H61" s="48"/>
      <c r="I61" s="161"/>
      <c r="J61" s="161"/>
    </row>
    <row r="62" spans="1:10" ht="49.5" customHeight="1">
      <c r="A62" s="7" t="s">
        <v>122</v>
      </c>
      <c r="B62" s="4" t="s">
        <v>92</v>
      </c>
      <c r="C62" s="5"/>
      <c r="D62" s="101"/>
      <c r="E62" s="110"/>
      <c r="F62" s="110"/>
      <c r="G62" s="169" t="s">
        <v>10</v>
      </c>
      <c r="H62" s="171" t="s">
        <v>238</v>
      </c>
      <c r="I62" s="160" t="s">
        <v>98</v>
      </c>
      <c r="J62" s="160" t="s">
        <v>269</v>
      </c>
    </row>
    <row r="63" spans="1:10" ht="14.25" customHeight="1">
      <c r="A63" s="167" t="s">
        <v>9</v>
      </c>
      <c r="B63" s="168"/>
      <c r="C63" s="5">
        <f>SUM(C64:C69)</f>
        <v>350</v>
      </c>
      <c r="D63" s="101">
        <f>SUM(D64:D69)</f>
        <v>130</v>
      </c>
      <c r="E63" s="101">
        <f>SUM(E64:E69)</f>
        <v>110</v>
      </c>
      <c r="F63" s="101">
        <f>SUM(F64:F69)</f>
        <v>110</v>
      </c>
      <c r="G63" s="170"/>
      <c r="H63" s="172"/>
      <c r="I63" s="161"/>
      <c r="J63" s="161"/>
    </row>
    <row r="64" spans="1:10" ht="13.5" customHeight="1">
      <c r="A64" s="167" t="s">
        <v>12</v>
      </c>
      <c r="B64" s="168"/>
      <c r="C64" s="5"/>
      <c r="D64" s="101"/>
      <c r="E64" s="101"/>
      <c r="F64" s="101"/>
      <c r="G64" s="170"/>
      <c r="H64" s="172"/>
      <c r="I64" s="161"/>
      <c r="J64" s="161"/>
    </row>
    <row r="65" spans="1:10" ht="14.25" customHeight="1">
      <c r="A65" s="167" t="s">
        <v>5</v>
      </c>
      <c r="B65" s="168"/>
      <c r="C65" s="12">
        <f>SUM(D65:F65)</f>
        <v>350</v>
      </c>
      <c r="D65" s="112">
        <v>130</v>
      </c>
      <c r="E65" s="112">
        <v>110</v>
      </c>
      <c r="F65" s="112">
        <v>110</v>
      </c>
      <c r="G65" s="170"/>
      <c r="H65" s="172"/>
      <c r="I65" s="161"/>
      <c r="J65" s="161"/>
    </row>
    <row r="66" spans="1:10" ht="12.75" customHeight="1">
      <c r="A66" s="167" t="s">
        <v>6</v>
      </c>
      <c r="B66" s="168"/>
      <c r="C66" s="5"/>
      <c r="D66" s="101"/>
      <c r="E66" s="101"/>
      <c r="F66" s="101"/>
      <c r="G66" s="170"/>
      <c r="H66" s="172"/>
      <c r="I66" s="161"/>
      <c r="J66" s="161"/>
    </row>
    <row r="67" spans="1:10" ht="12.75" customHeight="1">
      <c r="A67" s="167" t="s">
        <v>7</v>
      </c>
      <c r="B67" s="168"/>
      <c r="C67" s="5"/>
      <c r="D67" s="101"/>
      <c r="E67" s="101"/>
      <c r="F67" s="101"/>
      <c r="G67" s="170"/>
      <c r="H67" s="172"/>
      <c r="I67" s="161"/>
      <c r="J67" s="161"/>
    </row>
    <row r="68" spans="1:10" ht="12.75" customHeight="1">
      <c r="A68" s="167" t="s">
        <v>103</v>
      </c>
      <c r="B68" s="168"/>
      <c r="C68" s="5"/>
      <c r="D68" s="101"/>
      <c r="E68" s="101"/>
      <c r="F68" s="101"/>
      <c r="G68" s="170"/>
      <c r="H68" s="172"/>
      <c r="I68" s="161"/>
      <c r="J68" s="161"/>
    </row>
    <row r="69" spans="1:10" ht="15" customHeight="1">
      <c r="A69" s="167" t="s">
        <v>102</v>
      </c>
      <c r="B69" s="168"/>
      <c r="C69" s="5"/>
      <c r="D69" s="101"/>
      <c r="E69" s="101"/>
      <c r="F69" s="101"/>
      <c r="G69" s="170"/>
      <c r="H69" s="172"/>
      <c r="I69" s="161"/>
      <c r="J69" s="161"/>
    </row>
    <row r="70" spans="1:10" ht="51" customHeight="1">
      <c r="A70" s="7" t="s">
        <v>273</v>
      </c>
      <c r="B70" s="4" t="s">
        <v>274</v>
      </c>
      <c r="C70" s="5"/>
      <c r="D70" s="101"/>
      <c r="E70" s="101"/>
      <c r="F70" s="101"/>
      <c r="G70" s="169" t="s">
        <v>10</v>
      </c>
      <c r="H70" s="171" t="s">
        <v>239</v>
      </c>
      <c r="I70" s="160" t="s">
        <v>98</v>
      </c>
      <c r="J70" s="160" t="s">
        <v>269</v>
      </c>
    </row>
    <row r="71" spans="1:10" ht="14.25" customHeight="1">
      <c r="A71" s="167" t="s">
        <v>9</v>
      </c>
      <c r="B71" s="168"/>
      <c r="C71" s="5">
        <f>SUM(C72:C75)</f>
        <v>515</v>
      </c>
      <c r="D71" s="101">
        <f>SUM(D72:D75)</f>
        <v>180</v>
      </c>
      <c r="E71" s="101">
        <f>SUM(E72:E75)</f>
        <v>170</v>
      </c>
      <c r="F71" s="101">
        <f>SUM(F72:F75)</f>
        <v>165</v>
      </c>
      <c r="G71" s="170"/>
      <c r="H71" s="172"/>
      <c r="I71" s="161"/>
      <c r="J71" s="161"/>
    </row>
    <row r="72" spans="1:10" ht="14.25" customHeight="1">
      <c r="A72" s="167" t="s">
        <v>12</v>
      </c>
      <c r="B72" s="168"/>
      <c r="C72" s="5"/>
      <c r="D72" s="101"/>
      <c r="E72" s="101"/>
      <c r="F72" s="101"/>
      <c r="G72" s="170"/>
      <c r="H72" s="172"/>
      <c r="I72" s="161"/>
      <c r="J72" s="161"/>
    </row>
    <row r="73" spans="1:10" ht="15" customHeight="1">
      <c r="A73" s="167" t="s">
        <v>5</v>
      </c>
      <c r="B73" s="168"/>
      <c r="C73" s="12">
        <f>SUM(D73:F73)</f>
        <v>515</v>
      </c>
      <c r="D73" s="112">
        <v>180</v>
      </c>
      <c r="E73" s="112">
        <v>170</v>
      </c>
      <c r="F73" s="112">
        <v>165</v>
      </c>
      <c r="G73" s="170"/>
      <c r="H73" s="172"/>
      <c r="I73" s="161"/>
      <c r="J73" s="161"/>
    </row>
    <row r="74" spans="1:10" ht="14.25" customHeight="1">
      <c r="A74" s="167" t="s">
        <v>6</v>
      </c>
      <c r="B74" s="168"/>
      <c r="C74" s="5"/>
      <c r="D74" s="101"/>
      <c r="E74" s="101"/>
      <c r="F74" s="101"/>
      <c r="G74" s="170"/>
      <c r="H74" s="172"/>
      <c r="I74" s="161"/>
      <c r="J74" s="161"/>
    </row>
    <row r="75" spans="1:10" ht="15" customHeight="1">
      <c r="A75" s="167" t="s">
        <v>7</v>
      </c>
      <c r="B75" s="168"/>
      <c r="C75" s="5"/>
      <c r="D75" s="101"/>
      <c r="E75" s="101"/>
      <c r="F75" s="101"/>
      <c r="G75" s="170"/>
      <c r="H75" s="172"/>
      <c r="I75" s="161"/>
      <c r="J75" s="161"/>
    </row>
    <row r="76" spans="1:10" ht="15" customHeight="1">
      <c r="A76" s="167" t="s">
        <v>103</v>
      </c>
      <c r="B76" s="168"/>
      <c r="C76" s="5"/>
      <c r="D76" s="101"/>
      <c r="E76" s="101"/>
      <c r="F76" s="101"/>
      <c r="G76" s="170"/>
      <c r="H76" s="172"/>
      <c r="I76" s="161"/>
      <c r="J76" s="161"/>
    </row>
    <row r="77" spans="1:10" ht="15" customHeight="1">
      <c r="A77" s="167" t="s">
        <v>102</v>
      </c>
      <c r="B77" s="168"/>
      <c r="C77" s="5"/>
      <c r="D77" s="101"/>
      <c r="E77" s="101"/>
      <c r="F77" s="101"/>
      <c r="G77" s="170"/>
      <c r="H77" s="172"/>
      <c r="I77" s="161"/>
      <c r="J77" s="161"/>
    </row>
    <row r="78" spans="1:10" ht="48.75" customHeight="1">
      <c r="A78" s="7" t="s">
        <v>123</v>
      </c>
      <c r="B78" s="4" t="s">
        <v>275</v>
      </c>
      <c r="C78" s="5"/>
      <c r="D78" s="101"/>
      <c r="E78" s="101"/>
      <c r="F78" s="101"/>
      <c r="G78" s="185" t="s">
        <v>10</v>
      </c>
      <c r="H78" s="171" t="s">
        <v>237</v>
      </c>
      <c r="I78" s="160" t="s">
        <v>98</v>
      </c>
      <c r="J78" s="160" t="s">
        <v>269</v>
      </c>
    </row>
    <row r="79" spans="1:10" ht="12.75" customHeight="1">
      <c r="A79" s="167" t="s">
        <v>9</v>
      </c>
      <c r="B79" s="168"/>
      <c r="C79" s="5">
        <f>SUM(C80:C85)</f>
        <v>336</v>
      </c>
      <c r="D79" s="101">
        <f>SUM(D80:D85)</f>
        <v>112</v>
      </c>
      <c r="E79" s="101">
        <f>SUM(E80:E85)</f>
        <v>112</v>
      </c>
      <c r="F79" s="101">
        <f>SUM(F80:F85)</f>
        <v>112</v>
      </c>
      <c r="G79" s="186"/>
      <c r="H79" s="172"/>
      <c r="I79" s="161"/>
      <c r="J79" s="161"/>
    </row>
    <row r="80" spans="1:10" ht="15.75" customHeight="1">
      <c r="A80" s="167" t="s">
        <v>12</v>
      </c>
      <c r="B80" s="168"/>
      <c r="C80" s="5"/>
      <c r="D80" s="101"/>
      <c r="E80" s="101"/>
      <c r="F80" s="101"/>
      <c r="G80" s="186"/>
      <c r="H80" s="172"/>
      <c r="I80" s="161"/>
      <c r="J80" s="161"/>
    </row>
    <row r="81" spans="1:10" ht="13.5" customHeight="1">
      <c r="A81" s="167" t="s">
        <v>5</v>
      </c>
      <c r="B81" s="168"/>
      <c r="C81" s="12">
        <f>SUM(D81:F81)</f>
        <v>336</v>
      </c>
      <c r="D81" s="112">
        <v>112</v>
      </c>
      <c r="E81" s="112">
        <v>112</v>
      </c>
      <c r="F81" s="112">
        <v>112</v>
      </c>
      <c r="G81" s="186"/>
      <c r="H81" s="172"/>
      <c r="I81" s="161"/>
      <c r="J81" s="161"/>
    </row>
    <row r="82" spans="1:10" ht="14.25" customHeight="1">
      <c r="A82" s="167" t="s">
        <v>6</v>
      </c>
      <c r="B82" s="168"/>
      <c r="C82" s="5"/>
      <c r="D82" s="101"/>
      <c r="E82" s="101"/>
      <c r="F82" s="101"/>
      <c r="G82" s="186"/>
      <c r="H82" s="172"/>
      <c r="I82" s="161"/>
      <c r="J82" s="161"/>
    </row>
    <row r="83" spans="1:10" ht="15" customHeight="1">
      <c r="A83" s="167" t="s">
        <v>7</v>
      </c>
      <c r="B83" s="168"/>
      <c r="C83" s="5"/>
      <c r="D83" s="101"/>
      <c r="E83" s="101"/>
      <c r="F83" s="101"/>
      <c r="G83" s="186"/>
      <c r="H83" s="172"/>
      <c r="I83" s="161"/>
      <c r="J83" s="161"/>
    </row>
    <row r="84" spans="1:10" ht="15" customHeight="1">
      <c r="A84" s="167" t="s">
        <v>109</v>
      </c>
      <c r="B84" s="168"/>
      <c r="C84" s="5"/>
      <c r="D84" s="101"/>
      <c r="E84" s="101"/>
      <c r="F84" s="101"/>
      <c r="G84" s="186"/>
      <c r="H84" s="172"/>
      <c r="I84" s="161"/>
      <c r="J84" s="161"/>
    </row>
    <row r="85" spans="1:10" ht="12.75" customHeight="1">
      <c r="A85" s="167" t="s">
        <v>102</v>
      </c>
      <c r="B85" s="168"/>
      <c r="C85" s="5"/>
      <c r="D85" s="101"/>
      <c r="E85" s="101"/>
      <c r="F85" s="101"/>
      <c r="G85" s="197"/>
      <c r="H85" s="190"/>
      <c r="I85" s="176"/>
      <c r="J85" s="176"/>
    </row>
    <row r="86" spans="1:10" ht="80.25" customHeight="1">
      <c r="A86" s="29" t="s">
        <v>47</v>
      </c>
      <c r="B86" s="15" t="s">
        <v>121</v>
      </c>
      <c r="C86" s="14"/>
      <c r="D86" s="113"/>
      <c r="E86" s="114"/>
      <c r="F86" s="114"/>
      <c r="G86" s="292"/>
      <c r="H86" s="291" t="s">
        <v>184</v>
      </c>
      <c r="I86" s="160" t="s">
        <v>98</v>
      </c>
      <c r="J86" s="160" t="s">
        <v>269</v>
      </c>
    </row>
    <row r="87" spans="1:10" ht="12.75" customHeight="1">
      <c r="A87" s="225" t="s">
        <v>9</v>
      </c>
      <c r="B87" s="226"/>
      <c r="C87" s="15">
        <f>SUM(C95,C103,C111,C119,C127,C135,C143,C151,C159,C167,C175,C183,C191,C199,C207,C215)</f>
        <v>20295</v>
      </c>
      <c r="D87" s="108">
        <f>SUM(D95,D103,D111,D119,D127,D135,D143,D151,D159,D167,D175,D183,D191,D199,D207,D215)</f>
        <v>7128</v>
      </c>
      <c r="E87" s="108">
        <f>SUM(E95,E103,E111,E119,E127,E135,E143,E151,E159,E167,E175,E183,E191,E199,E207,E215)</f>
        <v>6529</v>
      </c>
      <c r="F87" s="108">
        <f>SUM(F95,F103,F111,F119,F127,F135,F143,F151,F159,F167,F175,F183,F191,F199,F207,F215)</f>
        <v>6638</v>
      </c>
      <c r="G87" s="292"/>
      <c r="H87" s="291"/>
      <c r="I87" s="161"/>
      <c r="J87" s="161"/>
    </row>
    <row r="88" spans="1:14" ht="14.25" customHeight="1">
      <c r="A88" s="225" t="s">
        <v>12</v>
      </c>
      <c r="B88" s="226"/>
      <c r="C88" s="15"/>
      <c r="D88" s="108"/>
      <c r="E88" s="108"/>
      <c r="F88" s="108"/>
      <c r="G88" s="292"/>
      <c r="H88" s="291"/>
      <c r="I88" s="161"/>
      <c r="J88" s="161"/>
      <c r="K88" s="84">
        <v>813</v>
      </c>
      <c r="L88" s="85">
        <v>0</v>
      </c>
      <c r="M88" s="85">
        <v>0</v>
      </c>
      <c r="N88" s="85">
        <v>0</v>
      </c>
    </row>
    <row r="89" spans="1:14" ht="16.5" customHeight="1">
      <c r="A89" s="225" t="s">
        <v>5</v>
      </c>
      <c r="B89" s="226"/>
      <c r="C89" s="15">
        <f>SUM(C97,C105,C113,C121,C129,C137,C145,C153,C161,C169,C177,C185,C193,C201,C209,C217)</f>
        <v>20295</v>
      </c>
      <c r="D89" s="108">
        <f>SUM(D97,D105,D113,D121,D129,D137,D145,D153,D161,D169,D177,D185,D193,D201,D209,D217)</f>
        <v>7128</v>
      </c>
      <c r="E89" s="108">
        <f>SUM(E97,E105,E113,E121,E129,E137,E145,E153,E161,E169,E177,E185,E193,E201,E209,E217)</f>
        <v>6529</v>
      </c>
      <c r="F89" s="108">
        <f>SUM(F97,F105,F113,F121,F129,F137,F145,F153,F161,F169,F177,F185,F193,F201,F209,F217)</f>
        <v>6638</v>
      </c>
      <c r="G89" s="292"/>
      <c r="H89" s="291"/>
      <c r="I89" s="161"/>
      <c r="J89" s="161"/>
      <c r="K89" s="84">
        <v>815</v>
      </c>
      <c r="L89" s="85">
        <f>SUM(D97,D105,D129,D137,D145,D153,D169,D177,D185,D193,D201,D209,D217)</f>
        <v>3258</v>
      </c>
      <c r="M89" s="85">
        <f>SUM(E97,E105,E129,E137,E145,E153,E169,E177,E185,E193,E201,E209,E217)</f>
        <v>2932</v>
      </c>
      <c r="N89" s="85">
        <f>SUM(F97,F105,F129,F137,F145,F153,F169,F177,F185,F193,F201,F209,F217)</f>
        <v>2937</v>
      </c>
    </row>
    <row r="90" spans="1:14" ht="14.25" customHeight="1">
      <c r="A90" s="225" t="s">
        <v>6</v>
      </c>
      <c r="B90" s="226"/>
      <c r="C90" s="15"/>
      <c r="D90" s="108"/>
      <c r="E90" s="108"/>
      <c r="F90" s="108"/>
      <c r="G90" s="292"/>
      <c r="H90" s="291"/>
      <c r="I90" s="161"/>
      <c r="J90" s="161"/>
      <c r="K90" s="84">
        <v>816</v>
      </c>
      <c r="L90" s="85">
        <f>SUM(D113)</f>
        <v>1300</v>
      </c>
      <c r="M90" s="85">
        <f>SUM(E113)</f>
        <v>900</v>
      </c>
      <c r="N90" s="85">
        <f>SUM(F113)</f>
        <v>900</v>
      </c>
    </row>
    <row r="91" spans="1:14" ht="15.75" customHeight="1">
      <c r="A91" s="225" t="s">
        <v>7</v>
      </c>
      <c r="B91" s="226"/>
      <c r="C91" s="15"/>
      <c r="D91" s="108"/>
      <c r="E91" s="108"/>
      <c r="F91" s="108"/>
      <c r="G91" s="292"/>
      <c r="H91" s="291"/>
      <c r="I91" s="161"/>
      <c r="J91" s="161"/>
      <c r="K91" s="84">
        <v>825</v>
      </c>
      <c r="L91" s="85">
        <f>SUM(D161)</f>
        <v>2475</v>
      </c>
      <c r="M91" s="85">
        <f>SUM(E161)</f>
        <v>2602</v>
      </c>
      <c r="N91" s="85">
        <f>SUM(F161)</f>
        <v>2706</v>
      </c>
    </row>
    <row r="92" spans="1:14" ht="12" customHeight="1">
      <c r="A92" s="225" t="s">
        <v>103</v>
      </c>
      <c r="B92" s="226"/>
      <c r="C92" s="15"/>
      <c r="D92" s="108"/>
      <c r="E92" s="108"/>
      <c r="F92" s="108"/>
      <c r="G92" s="292"/>
      <c r="H92" s="291"/>
      <c r="I92" s="161"/>
      <c r="J92" s="161"/>
      <c r="K92" s="84">
        <v>847</v>
      </c>
      <c r="L92" s="85">
        <f>SUM(D121)</f>
        <v>95</v>
      </c>
      <c r="M92" s="85">
        <f>SUM(E121)</f>
        <v>95</v>
      </c>
      <c r="N92" s="85">
        <f>SUM(F121)</f>
        <v>95</v>
      </c>
    </row>
    <row r="93" spans="1:10" ht="15.75" customHeight="1">
      <c r="A93" s="225" t="s">
        <v>102</v>
      </c>
      <c r="B93" s="226"/>
      <c r="C93" s="15"/>
      <c r="D93" s="108"/>
      <c r="E93" s="108"/>
      <c r="F93" s="108"/>
      <c r="G93" s="292"/>
      <c r="H93" s="291"/>
      <c r="I93" s="161"/>
      <c r="J93" s="161"/>
    </row>
    <row r="94" spans="1:10" ht="32.25" customHeight="1">
      <c r="A94" s="7" t="s">
        <v>124</v>
      </c>
      <c r="B94" s="4" t="s">
        <v>125</v>
      </c>
      <c r="C94" s="5"/>
      <c r="D94" s="101"/>
      <c r="E94" s="110"/>
      <c r="F94" s="110"/>
      <c r="G94" s="169" t="s">
        <v>10</v>
      </c>
      <c r="H94" s="171" t="s">
        <v>183</v>
      </c>
      <c r="I94" s="160" t="s">
        <v>98</v>
      </c>
      <c r="J94" s="160" t="s">
        <v>269</v>
      </c>
    </row>
    <row r="95" spans="1:10" ht="12" customHeight="1">
      <c r="A95" s="167" t="s">
        <v>9</v>
      </c>
      <c r="B95" s="168"/>
      <c r="C95" s="5">
        <f>SUM(C96:C101)</f>
        <v>630</v>
      </c>
      <c r="D95" s="101">
        <f>SUM(D96:D101)</f>
        <v>215</v>
      </c>
      <c r="E95" s="101">
        <f>SUM(E96:E101)</f>
        <v>215</v>
      </c>
      <c r="F95" s="101">
        <f>SUM(F96:F101)</f>
        <v>200</v>
      </c>
      <c r="G95" s="170"/>
      <c r="H95" s="172"/>
      <c r="I95" s="161"/>
      <c r="J95" s="161"/>
    </row>
    <row r="96" spans="1:10" ht="13.5" customHeight="1">
      <c r="A96" s="167" t="s">
        <v>12</v>
      </c>
      <c r="B96" s="168"/>
      <c r="C96" s="5"/>
      <c r="D96" s="101"/>
      <c r="E96" s="101"/>
      <c r="F96" s="101"/>
      <c r="G96" s="170"/>
      <c r="H96" s="172"/>
      <c r="I96" s="161"/>
      <c r="J96" s="161"/>
    </row>
    <row r="97" spans="1:10" ht="12.75" customHeight="1">
      <c r="A97" s="167" t="s">
        <v>5</v>
      </c>
      <c r="B97" s="168"/>
      <c r="C97" s="12">
        <f>SUM(D97:F97)</f>
        <v>630</v>
      </c>
      <c r="D97" s="112">
        <v>215</v>
      </c>
      <c r="E97" s="112">
        <v>215</v>
      </c>
      <c r="F97" s="112">
        <v>200</v>
      </c>
      <c r="G97" s="170"/>
      <c r="H97" s="172"/>
      <c r="I97" s="161"/>
      <c r="J97" s="161"/>
    </row>
    <row r="98" spans="1:10" ht="14.25" customHeight="1">
      <c r="A98" s="167" t="s">
        <v>6</v>
      </c>
      <c r="B98" s="168"/>
      <c r="C98" s="5"/>
      <c r="D98" s="101"/>
      <c r="E98" s="101"/>
      <c r="F98" s="101"/>
      <c r="G98" s="170"/>
      <c r="H98" s="172"/>
      <c r="I98" s="161"/>
      <c r="J98" s="161"/>
    </row>
    <row r="99" spans="1:10" ht="15" customHeight="1">
      <c r="A99" s="167" t="s">
        <v>7</v>
      </c>
      <c r="B99" s="168"/>
      <c r="C99" s="5"/>
      <c r="D99" s="101"/>
      <c r="E99" s="101"/>
      <c r="F99" s="101"/>
      <c r="G99" s="170"/>
      <c r="H99" s="172"/>
      <c r="I99" s="161"/>
      <c r="J99" s="161"/>
    </row>
    <row r="100" spans="1:10" ht="12" customHeight="1">
      <c r="A100" s="167" t="s">
        <v>103</v>
      </c>
      <c r="B100" s="168"/>
      <c r="C100" s="5"/>
      <c r="D100" s="101"/>
      <c r="E100" s="101"/>
      <c r="F100" s="101"/>
      <c r="G100" s="170"/>
      <c r="H100" s="172"/>
      <c r="I100" s="161"/>
      <c r="J100" s="161"/>
    </row>
    <row r="101" spans="1:10" ht="12" customHeight="1">
      <c r="A101" s="167" t="s">
        <v>102</v>
      </c>
      <c r="B101" s="168"/>
      <c r="C101" s="5"/>
      <c r="D101" s="101"/>
      <c r="E101" s="101"/>
      <c r="F101" s="101"/>
      <c r="G101" s="170"/>
      <c r="H101" s="172"/>
      <c r="I101" s="161"/>
      <c r="J101" s="161"/>
    </row>
    <row r="102" spans="1:10" ht="36.75" customHeight="1">
      <c r="A102" s="7" t="s">
        <v>126</v>
      </c>
      <c r="B102" s="4" t="s">
        <v>93</v>
      </c>
      <c r="C102" s="5"/>
      <c r="D102" s="101"/>
      <c r="E102" s="101"/>
      <c r="F102" s="101"/>
      <c r="G102" s="169" t="s">
        <v>10</v>
      </c>
      <c r="H102" s="171" t="s">
        <v>181</v>
      </c>
      <c r="I102" s="160" t="s">
        <v>98</v>
      </c>
      <c r="J102" s="160" t="s">
        <v>269</v>
      </c>
    </row>
    <row r="103" spans="1:10" ht="12.75" customHeight="1">
      <c r="A103" s="167" t="s">
        <v>9</v>
      </c>
      <c r="B103" s="168"/>
      <c r="C103" s="5">
        <f>SUM(C104:C109)</f>
        <v>3948</v>
      </c>
      <c r="D103" s="101">
        <f>SUM(D104:D109)</f>
        <v>1431</v>
      </c>
      <c r="E103" s="101">
        <f>SUM(E104:E109)</f>
        <v>1267</v>
      </c>
      <c r="F103" s="101">
        <f>SUM(F104:F109)</f>
        <v>1250</v>
      </c>
      <c r="G103" s="170"/>
      <c r="H103" s="172"/>
      <c r="I103" s="161"/>
      <c r="J103" s="161"/>
    </row>
    <row r="104" spans="1:10" ht="12.75" customHeight="1">
      <c r="A104" s="167" t="s">
        <v>12</v>
      </c>
      <c r="B104" s="168"/>
      <c r="C104" s="5"/>
      <c r="D104" s="101"/>
      <c r="E104" s="101"/>
      <c r="F104" s="101"/>
      <c r="G104" s="170"/>
      <c r="H104" s="172"/>
      <c r="I104" s="161"/>
      <c r="J104" s="161"/>
    </row>
    <row r="105" spans="1:10" ht="15.75" customHeight="1">
      <c r="A105" s="167" t="s">
        <v>5</v>
      </c>
      <c r="B105" s="168"/>
      <c r="C105" s="12">
        <f>SUM(D105:F105)</f>
        <v>3948</v>
      </c>
      <c r="D105" s="112">
        <v>1431</v>
      </c>
      <c r="E105" s="112">
        <v>1267</v>
      </c>
      <c r="F105" s="112">
        <v>1250</v>
      </c>
      <c r="G105" s="170"/>
      <c r="H105" s="172"/>
      <c r="I105" s="161"/>
      <c r="J105" s="161"/>
    </row>
    <row r="106" spans="1:10" ht="12" customHeight="1">
      <c r="A106" s="167" t="s">
        <v>6</v>
      </c>
      <c r="B106" s="168"/>
      <c r="C106" s="5"/>
      <c r="D106" s="101"/>
      <c r="E106" s="101"/>
      <c r="F106" s="101"/>
      <c r="G106" s="170"/>
      <c r="H106" s="172"/>
      <c r="I106" s="161"/>
      <c r="J106" s="161"/>
    </row>
    <row r="107" spans="1:10" ht="17.25" customHeight="1">
      <c r="A107" s="167" t="s">
        <v>7</v>
      </c>
      <c r="B107" s="168"/>
      <c r="C107" s="5"/>
      <c r="D107" s="101"/>
      <c r="E107" s="101"/>
      <c r="F107" s="101"/>
      <c r="G107" s="170"/>
      <c r="H107" s="172"/>
      <c r="I107" s="161"/>
      <c r="J107" s="161"/>
    </row>
    <row r="108" spans="1:10" ht="17.25" customHeight="1">
      <c r="A108" s="167" t="s">
        <v>103</v>
      </c>
      <c r="B108" s="168"/>
      <c r="C108" s="5"/>
      <c r="D108" s="101"/>
      <c r="E108" s="101"/>
      <c r="F108" s="101"/>
      <c r="G108" s="170"/>
      <c r="H108" s="172"/>
      <c r="I108" s="161"/>
      <c r="J108" s="161"/>
    </row>
    <row r="109" spans="1:10" ht="14.25" customHeight="1">
      <c r="A109" s="167" t="s">
        <v>102</v>
      </c>
      <c r="B109" s="168"/>
      <c r="C109" s="5"/>
      <c r="D109" s="101"/>
      <c r="E109" s="101"/>
      <c r="F109" s="101"/>
      <c r="G109" s="170"/>
      <c r="H109" s="172"/>
      <c r="I109" s="161"/>
      <c r="J109" s="161"/>
    </row>
    <row r="110" spans="1:10" ht="34.5" customHeight="1">
      <c r="A110" s="7" t="s">
        <v>126</v>
      </c>
      <c r="B110" s="4" t="s">
        <v>93</v>
      </c>
      <c r="C110" s="5"/>
      <c r="D110" s="101"/>
      <c r="E110" s="101"/>
      <c r="F110" s="101"/>
      <c r="G110" s="258" t="s">
        <v>18</v>
      </c>
      <c r="H110" s="171" t="s">
        <v>181</v>
      </c>
      <c r="I110" s="160" t="s">
        <v>98</v>
      </c>
      <c r="J110" s="160" t="s">
        <v>269</v>
      </c>
    </row>
    <row r="111" spans="1:10" ht="13.5" customHeight="1">
      <c r="A111" s="167" t="s">
        <v>9</v>
      </c>
      <c r="B111" s="168"/>
      <c r="C111" s="5">
        <f>SUM(C112:C117)</f>
        <v>3100</v>
      </c>
      <c r="D111" s="101">
        <f>SUM(D112:D117)</f>
        <v>1300</v>
      </c>
      <c r="E111" s="101">
        <f>SUM(E112:E117)</f>
        <v>900</v>
      </c>
      <c r="F111" s="101">
        <f>SUM(F112:F117)</f>
        <v>900</v>
      </c>
      <c r="G111" s="259"/>
      <c r="H111" s="172"/>
      <c r="I111" s="161"/>
      <c r="J111" s="161"/>
    </row>
    <row r="112" spans="1:10" ht="12" customHeight="1">
      <c r="A112" s="167" t="s">
        <v>12</v>
      </c>
      <c r="B112" s="168"/>
      <c r="C112" s="5"/>
      <c r="D112" s="101"/>
      <c r="E112" s="101"/>
      <c r="F112" s="101"/>
      <c r="G112" s="259"/>
      <c r="H112" s="172"/>
      <c r="I112" s="161"/>
      <c r="J112" s="161"/>
    </row>
    <row r="113" spans="1:10" ht="13.5" customHeight="1">
      <c r="A113" s="167" t="s">
        <v>5</v>
      </c>
      <c r="B113" s="168"/>
      <c r="C113" s="35">
        <f>SUM(D113:F113)</f>
        <v>3100</v>
      </c>
      <c r="D113" s="115">
        <v>1300</v>
      </c>
      <c r="E113" s="115">
        <v>900</v>
      </c>
      <c r="F113" s="115">
        <v>900</v>
      </c>
      <c r="G113" s="259"/>
      <c r="H113" s="172"/>
      <c r="I113" s="161"/>
      <c r="J113" s="161"/>
    </row>
    <row r="114" spans="1:10" ht="13.5" customHeight="1">
      <c r="A114" s="167" t="s">
        <v>6</v>
      </c>
      <c r="B114" s="168"/>
      <c r="C114" s="5"/>
      <c r="D114" s="101"/>
      <c r="E114" s="101"/>
      <c r="F114" s="101"/>
      <c r="G114" s="259"/>
      <c r="H114" s="172"/>
      <c r="I114" s="161"/>
      <c r="J114" s="161"/>
    </row>
    <row r="115" spans="1:10" ht="15" customHeight="1">
      <c r="A115" s="167" t="s">
        <v>7</v>
      </c>
      <c r="B115" s="168"/>
      <c r="C115" s="5"/>
      <c r="D115" s="101"/>
      <c r="E115" s="101"/>
      <c r="F115" s="101"/>
      <c r="G115" s="259"/>
      <c r="H115" s="172"/>
      <c r="I115" s="161"/>
      <c r="J115" s="161"/>
    </row>
    <row r="116" spans="1:10" ht="15" customHeight="1">
      <c r="A116" s="167" t="s">
        <v>103</v>
      </c>
      <c r="B116" s="168"/>
      <c r="C116" s="5"/>
      <c r="D116" s="101"/>
      <c r="E116" s="101"/>
      <c r="F116" s="101"/>
      <c r="G116" s="259"/>
      <c r="H116" s="172"/>
      <c r="I116" s="161"/>
      <c r="J116" s="161"/>
    </row>
    <row r="117" spans="1:10" ht="15" customHeight="1">
      <c r="A117" s="167" t="s">
        <v>102</v>
      </c>
      <c r="B117" s="168"/>
      <c r="C117" s="5"/>
      <c r="D117" s="101"/>
      <c r="E117" s="101"/>
      <c r="F117" s="101"/>
      <c r="G117" s="260"/>
      <c r="H117" s="190"/>
      <c r="I117" s="161"/>
      <c r="J117" s="161"/>
    </row>
    <row r="118" spans="1:10" ht="36.75" customHeight="1">
      <c r="A118" s="7" t="s">
        <v>126</v>
      </c>
      <c r="B118" s="4" t="s">
        <v>93</v>
      </c>
      <c r="C118" s="5"/>
      <c r="D118" s="101"/>
      <c r="E118" s="101"/>
      <c r="F118" s="101"/>
      <c r="G118" s="261" t="s">
        <v>17</v>
      </c>
      <c r="H118" s="171" t="s">
        <v>181</v>
      </c>
      <c r="I118" s="160" t="s">
        <v>98</v>
      </c>
      <c r="J118" s="160" t="s">
        <v>269</v>
      </c>
    </row>
    <row r="119" spans="1:10" ht="13.5" customHeight="1">
      <c r="A119" s="167" t="s">
        <v>9</v>
      </c>
      <c r="B119" s="168"/>
      <c r="C119" s="5">
        <f>SUM(C120:C125)</f>
        <v>285</v>
      </c>
      <c r="D119" s="101">
        <f>SUM(D120:D125)</f>
        <v>95</v>
      </c>
      <c r="E119" s="101">
        <f>SUM(E120:E125)</f>
        <v>95</v>
      </c>
      <c r="F119" s="101">
        <f>SUM(F120:F125)</f>
        <v>95</v>
      </c>
      <c r="G119" s="262"/>
      <c r="H119" s="172"/>
      <c r="I119" s="161"/>
      <c r="J119" s="161"/>
    </row>
    <row r="120" spans="1:10" ht="12.75" customHeight="1">
      <c r="A120" s="167" t="s">
        <v>12</v>
      </c>
      <c r="B120" s="168"/>
      <c r="C120" s="5"/>
      <c r="D120" s="101"/>
      <c r="E120" s="101"/>
      <c r="F120" s="101"/>
      <c r="G120" s="262"/>
      <c r="H120" s="172"/>
      <c r="I120" s="161"/>
      <c r="J120" s="161"/>
    </row>
    <row r="121" spans="1:10" ht="12.75" customHeight="1">
      <c r="A121" s="167" t="s">
        <v>5</v>
      </c>
      <c r="B121" s="168"/>
      <c r="C121" s="36">
        <f>SUM(D121:F121)</f>
        <v>285</v>
      </c>
      <c r="D121" s="116">
        <v>95</v>
      </c>
      <c r="E121" s="116">
        <v>95</v>
      </c>
      <c r="F121" s="116">
        <v>95</v>
      </c>
      <c r="G121" s="262"/>
      <c r="H121" s="172"/>
      <c r="I121" s="161"/>
      <c r="J121" s="161"/>
    </row>
    <row r="122" spans="1:10" ht="12.75" customHeight="1">
      <c r="A122" s="167" t="s">
        <v>6</v>
      </c>
      <c r="B122" s="168"/>
      <c r="C122" s="5"/>
      <c r="D122" s="101"/>
      <c r="E122" s="101"/>
      <c r="F122" s="101"/>
      <c r="G122" s="262"/>
      <c r="H122" s="172"/>
      <c r="I122" s="161"/>
      <c r="J122" s="161"/>
    </row>
    <row r="123" spans="1:10" ht="12.75" customHeight="1">
      <c r="A123" s="167" t="s">
        <v>7</v>
      </c>
      <c r="B123" s="168"/>
      <c r="C123" s="5"/>
      <c r="D123" s="101"/>
      <c r="E123" s="101"/>
      <c r="F123" s="101"/>
      <c r="G123" s="262"/>
      <c r="H123" s="172"/>
      <c r="I123" s="161"/>
      <c r="J123" s="161"/>
    </row>
    <row r="124" spans="1:10" ht="12.75" customHeight="1">
      <c r="A124" s="167" t="s">
        <v>103</v>
      </c>
      <c r="B124" s="168"/>
      <c r="C124" s="5"/>
      <c r="D124" s="101"/>
      <c r="E124" s="101"/>
      <c r="F124" s="101"/>
      <c r="G124" s="262"/>
      <c r="H124" s="172"/>
      <c r="I124" s="161"/>
      <c r="J124" s="161"/>
    </row>
    <row r="125" spans="1:10" ht="14.25" customHeight="1">
      <c r="A125" s="167" t="s">
        <v>102</v>
      </c>
      <c r="B125" s="168"/>
      <c r="C125" s="5"/>
      <c r="D125" s="101"/>
      <c r="E125" s="101"/>
      <c r="F125" s="101"/>
      <c r="G125" s="262"/>
      <c r="H125" s="172"/>
      <c r="I125" s="161"/>
      <c r="J125" s="161"/>
    </row>
    <row r="126" spans="1:10" ht="26.25" customHeight="1">
      <c r="A126" s="7" t="s">
        <v>127</v>
      </c>
      <c r="B126" s="4" t="s">
        <v>134</v>
      </c>
      <c r="C126" s="5"/>
      <c r="D126" s="101"/>
      <c r="E126" s="101"/>
      <c r="F126" s="101"/>
      <c r="G126" s="169" t="s">
        <v>10</v>
      </c>
      <c r="H126" s="171" t="s">
        <v>182</v>
      </c>
      <c r="I126" s="160" t="s">
        <v>98</v>
      </c>
      <c r="J126" s="160" t="s">
        <v>269</v>
      </c>
    </row>
    <row r="127" spans="1:10" ht="13.5" customHeight="1">
      <c r="A127" s="167" t="s">
        <v>9</v>
      </c>
      <c r="B127" s="168"/>
      <c r="C127" s="5">
        <f>SUM(C128:C133)</f>
        <v>430</v>
      </c>
      <c r="D127" s="101">
        <f>SUM(D128:D133)</f>
        <v>170</v>
      </c>
      <c r="E127" s="101">
        <f>SUM(E128:E133)</f>
        <v>130</v>
      </c>
      <c r="F127" s="101">
        <f>SUM(F128:F133)</f>
        <v>130</v>
      </c>
      <c r="G127" s="170"/>
      <c r="H127" s="172"/>
      <c r="I127" s="161"/>
      <c r="J127" s="161"/>
    </row>
    <row r="128" spans="1:10" ht="13.5" customHeight="1">
      <c r="A128" s="167" t="s">
        <v>12</v>
      </c>
      <c r="B128" s="168"/>
      <c r="C128" s="5"/>
      <c r="D128" s="101"/>
      <c r="E128" s="101"/>
      <c r="F128" s="101"/>
      <c r="G128" s="170"/>
      <c r="H128" s="172"/>
      <c r="I128" s="161"/>
      <c r="J128" s="161"/>
    </row>
    <row r="129" spans="1:10" ht="15" customHeight="1">
      <c r="A129" s="167" t="s">
        <v>5</v>
      </c>
      <c r="B129" s="168"/>
      <c r="C129" s="12">
        <f>SUM(D129:F129)</f>
        <v>430</v>
      </c>
      <c r="D129" s="112">
        <v>170</v>
      </c>
      <c r="E129" s="112">
        <v>130</v>
      </c>
      <c r="F129" s="112">
        <v>130</v>
      </c>
      <c r="G129" s="170"/>
      <c r="H129" s="172"/>
      <c r="I129" s="161"/>
      <c r="J129" s="161"/>
    </row>
    <row r="130" spans="1:10" ht="15.75" customHeight="1">
      <c r="A130" s="167" t="s">
        <v>6</v>
      </c>
      <c r="B130" s="168"/>
      <c r="C130" s="5"/>
      <c r="D130" s="101"/>
      <c r="E130" s="101"/>
      <c r="F130" s="101"/>
      <c r="G130" s="170"/>
      <c r="H130" s="172"/>
      <c r="I130" s="161"/>
      <c r="J130" s="161"/>
    </row>
    <row r="131" spans="1:10" ht="14.25" customHeight="1">
      <c r="A131" s="167" t="s">
        <v>7</v>
      </c>
      <c r="B131" s="168"/>
      <c r="C131" s="5"/>
      <c r="D131" s="101"/>
      <c r="E131" s="101"/>
      <c r="F131" s="101"/>
      <c r="G131" s="170"/>
      <c r="H131" s="172"/>
      <c r="I131" s="161"/>
      <c r="J131" s="161"/>
    </row>
    <row r="132" spans="1:10" ht="14.25" customHeight="1">
      <c r="A132" s="167" t="s">
        <v>103</v>
      </c>
      <c r="B132" s="168"/>
      <c r="C132" s="5"/>
      <c r="D132" s="101"/>
      <c r="E132" s="101"/>
      <c r="F132" s="101"/>
      <c r="G132" s="170"/>
      <c r="H132" s="172"/>
      <c r="I132" s="161"/>
      <c r="J132" s="161"/>
    </row>
    <row r="133" spans="1:10" ht="12" customHeight="1">
      <c r="A133" s="167" t="s">
        <v>102</v>
      </c>
      <c r="B133" s="168"/>
      <c r="C133" s="5"/>
      <c r="D133" s="101"/>
      <c r="E133" s="101"/>
      <c r="F133" s="101"/>
      <c r="G133" s="170"/>
      <c r="H133" s="172"/>
      <c r="I133" s="161"/>
      <c r="J133" s="161"/>
    </row>
    <row r="134" spans="1:10" ht="63.75" customHeight="1">
      <c r="A134" s="7" t="s">
        <v>128</v>
      </c>
      <c r="B134" s="4" t="s">
        <v>276</v>
      </c>
      <c r="C134" s="5"/>
      <c r="D134" s="101"/>
      <c r="E134" s="101"/>
      <c r="F134" s="101"/>
      <c r="G134" s="185" t="s">
        <v>10</v>
      </c>
      <c r="H134" s="171" t="s">
        <v>185</v>
      </c>
      <c r="I134" s="160" t="s">
        <v>98</v>
      </c>
      <c r="J134" s="160" t="s">
        <v>269</v>
      </c>
    </row>
    <row r="135" spans="1:10" ht="12.75" customHeight="1">
      <c r="A135" s="167" t="s">
        <v>9</v>
      </c>
      <c r="B135" s="168"/>
      <c r="C135" s="5">
        <f>SUM(C136:C141)</f>
        <v>230</v>
      </c>
      <c r="D135" s="101">
        <f>SUM(D136:D141)</f>
        <v>20</v>
      </c>
      <c r="E135" s="101">
        <f>SUM(E136:E141)</f>
        <v>105</v>
      </c>
      <c r="F135" s="101">
        <f>SUM(F136:F141)</f>
        <v>105</v>
      </c>
      <c r="G135" s="186"/>
      <c r="H135" s="172"/>
      <c r="I135" s="161"/>
      <c r="J135" s="161"/>
    </row>
    <row r="136" spans="1:10" ht="12.75" customHeight="1">
      <c r="A136" s="167" t="s">
        <v>12</v>
      </c>
      <c r="B136" s="168"/>
      <c r="C136" s="5"/>
      <c r="D136" s="101"/>
      <c r="E136" s="101"/>
      <c r="F136" s="101"/>
      <c r="G136" s="186"/>
      <c r="H136" s="172"/>
      <c r="I136" s="161"/>
      <c r="J136" s="161"/>
    </row>
    <row r="137" spans="1:10" ht="12.75" customHeight="1">
      <c r="A137" s="167" t="s">
        <v>5</v>
      </c>
      <c r="B137" s="168"/>
      <c r="C137" s="12">
        <f>SUM(D137:F137)</f>
        <v>230</v>
      </c>
      <c r="D137" s="112">
        <v>20</v>
      </c>
      <c r="E137" s="112">
        <v>105</v>
      </c>
      <c r="F137" s="112">
        <v>105</v>
      </c>
      <c r="G137" s="186"/>
      <c r="H137" s="172"/>
      <c r="I137" s="161"/>
      <c r="J137" s="161"/>
    </row>
    <row r="138" spans="1:10" ht="12.75" customHeight="1">
      <c r="A138" s="167" t="s">
        <v>6</v>
      </c>
      <c r="B138" s="168"/>
      <c r="C138" s="5"/>
      <c r="D138" s="101"/>
      <c r="E138" s="101"/>
      <c r="F138" s="101"/>
      <c r="G138" s="186"/>
      <c r="H138" s="172"/>
      <c r="I138" s="161"/>
      <c r="J138" s="161"/>
    </row>
    <row r="139" spans="1:10" ht="12.75" customHeight="1">
      <c r="A139" s="167" t="s">
        <v>7</v>
      </c>
      <c r="B139" s="168"/>
      <c r="C139" s="5"/>
      <c r="D139" s="101"/>
      <c r="E139" s="101"/>
      <c r="F139" s="101"/>
      <c r="G139" s="186"/>
      <c r="H139" s="172"/>
      <c r="I139" s="161"/>
      <c r="J139" s="161"/>
    </row>
    <row r="140" spans="1:10" ht="12.75" customHeight="1">
      <c r="A140" s="167" t="s">
        <v>103</v>
      </c>
      <c r="B140" s="168"/>
      <c r="C140" s="5"/>
      <c r="D140" s="101"/>
      <c r="E140" s="101"/>
      <c r="F140" s="101"/>
      <c r="G140" s="186"/>
      <c r="H140" s="172"/>
      <c r="I140" s="161"/>
      <c r="J140" s="161"/>
    </row>
    <row r="141" spans="1:10" ht="12.75" customHeight="1">
      <c r="A141" s="167" t="s">
        <v>102</v>
      </c>
      <c r="B141" s="168"/>
      <c r="C141" s="5"/>
      <c r="D141" s="101"/>
      <c r="E141" s="101"/>
      <c r="F141" s="101"/>
      <c r="G141" s="197"/>
      <c r="H141" s="190"/>
      <c r="I141" s="161"/>
      <c r="J141" s="161"/>
    </row>
    <row r="142" spans="1:10" ht="54" customHeight="1">
      <c r="A142" s="7" t="s">
        <v>129</v>
      </c>
      <c r="B142" s="4" t="s">
        <v>277</v>
      </c>
      <c r="C142" s="5"/>
      <c r="D142" s="101"/>
      <c r="E142" s="101"/>
      <c r="F142" s="101"/>
      <c r="G142" s="67" t="s">
        <v>10</v>
      </c>
      <c r="H142" s="199" t="s">
        <v>186</v>
      </c>
      <c r="I142" s="160" t="s">
        <v>98</v>
      </c>
      <c r="J142" s="160" t="s">
        <v>269</v>
      </c>
    </row>
    <row r="143" spans="1:10" ht="13.5" customHeight="1">
      <c r="A143" s="167" t="s">
        <v>9</v>
      </c>
      <c r="B143" s="168"/>
      <c r="C143" s="5">
        <f>SUM(C144:C149)</f>
        <v>367</v>
      </c>
      <c r="D143" s="101">
        <f>SUM(D144:D149)</f>
        <v>250</v>
      </c>
      <c r="E143" s="101">
        <f>SUM(E144:E149)</f>
        <v>40</v>
      </c>
      <c r="F143" s="101">
        <f>SUM(F144:F149)</f>
        <v>77</v>
      </c>
      <c r="G143" s="69"/>
      <c r="H143" s="201"/>
      <c r="I143" s="161"/>
      <c r="J143" s="161"/>
    </row>
    <row r="144" spans="1:10" ht="13.5" customHeight="1">
      <c r="A144" s="167" t="s">
        <v>12</v>
      </c>
      <c r="B144" s="168"/>
      <c r="C144" s="5"/>
      <c r="D144" s="101"/>
      <c r="E144" s="101"/>
      <c r="F144" s="101"/>
      <c r="G144" s="21"/>
      <c r="H144" s="47"/>
      <c r="I144" s="161"/>
      <c r="J144" s="161"/>
    </row>
    <row r="145" spans="1:10" ht="12.75" customHeight="1">
      <c r="A145" s="167" t="s">
        <v>5</v>
      </c>
      <c r="B145" s="168"/>
      <c r="C145" s="12">
        <f>SUM(D145:F145)</f>
        <v>367</v>
      </c>
      <c r="D145" s="112">
        <v>250</v>
      </c>
      <c r="E145" s="112">
        <v>40</v>
      </c>
      <c r="F145" s="112">
        <v>77</v>
      </c>
      <c r="G145" s="21"/>
      <c r="H145" s="47"/>
      <c r="I145" s="161"/>
      <c r="J145" s="161"/>
    </row>
    <row r="146" spans="1:10" ht="12" customHeight="1">
      <c r="A146" s="167" t="s">
        <v>6</v>
      </c>
      <c r="B146" s="168"/>
      <c r="C146" s="5"/>
      <c r="D146" s="101"/>
      <c r="E146" s="101"/>
      <c r="F146" s="101"/>
      <c r="G146" s="21"/>
      <c r="H146" s="47"/>
      <c r="I146" s="161"/>
      <c r="J146" s="161"/>
    </row>
    <row r="147" spans="1:10" ht="14.25" customHeight="1">
      <c r="A147" s="167" t="s">
        <v>7</v>
      </c>
      <c r="B147" s="168"/>
      <c r="C147" s="5"/>
      <c r="D147" s="101"/>
      <c r="E147" s="101"/>
      <c r="F147" s="101"/>
      <c r="G147" s="21"/>
      <c r="H147" s="47"/>
      <c r="I147" s="161"/>
      <c r="J147" s="161"/>
    </row>
    <row r="148" spans="1:10" ht="14.25" customHeight="1">
      <c r="A148" s="167" t="s">
        <v>103</v>
      </c>
      <c r="B148" s="168"/>
      <c r="C148" s="5"/>
      <c r="D148" s="101"/>
      <c r="E148" s="101"/>
      <c r="F148" s="101"/>
      <c r="G148" s="21"/>
      <c r="H148" s="47"/>
      <c r="I148" s="161"/>
      <c r="J148" s="161"/>
    </row>
    <row r="149" spans="1:10" ht="14.25" customHeight="1">
      <c r="A149" s="167" t="s">
        <v>102</v>
      </c>
      <c r="B149" s="168"/>
      <c r="C149" s="5"/>
      <c r="D149" s="101"/>
      <c r="E149" s="101"/>
      <c r="F149" s="101"/>
      <c r="G149" s="21"/>
      <c r="H149" s="47"/>
      <c r="I149" s="161"/>
      <c r="J149" s="161"/>
    </row>
    <row r="150" spans="1:10" ht="64.5" customHeight="1">
      <c r="A150" s="7" t="s">
        <v>130</v>
      </c>
      <c r="B150" s="4" t="s">
        <v>314</v>
      </c>
      <c r="C150" s="5"/>
      <c r="D150" s="101"/>
      <c r="E150" s="101"/>
      <c r="F150" s="101"/>
      <c r="G150" s="169" t="s">
        <v>10</v>
      </c>
      <c r="H150" s="171" t="s">
        <v>187</v>
      </c>
      <c r="I150" s="160" t="s">
        <v>98</v>
      </c>
      <c r="J150" s="160" t="s">
        <v>269</v>
      </c>
    </row>
    <row r="151" spans="1:10" ht="13.5" customHeight="1">
      <c r="A151" s="167" t="s">
        <v>9</v>
      </c>
      <c r="B151" s="168"/>
      <c r="C151" s="5">
        <f>SUM(C152:C157)</f>
        <v>0</v>
      </c>
      <c r="D151" s="101">
        <f>SUM(D152:D157)</f>
        <v>0</v>
      </c>
      <c r="E151" s="101">
        <f>SUM(E152:E157)</f>
        <v>0</v>
      </c>
      <c r="F151" s="101">
        <f>SUM(F152:F157)</f>
        <v>0</v>
      </c>
      <c r="G151" s="170"/>
      <c r="H151" s="172"/>
      <c r="I151" s="161"/>
      <c r="J151" s="161"/>
    </row>
    <row r="152" spans="1:10" ht="13.5" customHeight="1">
      <c r="A152" s="167" t="s">
        <v>12</v>
      </c>
      <c r="B152" s="168"/>
      <c r="C152" s="5"/>
      <c r="D152" s="101"/>
      <c r="E152" s="101"/>
      <c r="F152" s="101"/>
      <c r="G152" s="170"/>
      <c r="H152" s="172"/>
      <c r="I152" s="161"/>
      <c r="J152" s="161"/>
    </row>
    <row r="153" spans="1:10" ht="12.75" customHeight="1">
      <c r="A153" s="167" t="s">
        <v>5</v>
      </c>
      <c r="B153" s="168"/>
      <c r="C153" s="12">
        <f>SUM(D153:F153)</f>
        <v>0</v>
      </c>
      <c r="D153" s="112">
        <v>0</v>
      </c>
      <c r="E153" s="112">
        <v>0</v>
      </c>
      <c r="F153" s="112">
        <v>0</v>
      </c>
      <c r="G153" s="170"/>
      <c r="H153" s="172"/>
      <c r="I153" s="161"/>
      <c r="J153" s="161"/>
    </row>
    <row r="154" spans="1:10" ht="12" customHeight="1">
      <c r="A154" s="167" t="s">
        <v>6</v>
      </c>
      <c r="B154" s="168"/>
      <c r="C154" s="5"/>
      <c r="D154" s="101"/>
      <c r="E154" s="101"/>
      <c r="F154" s="101"/>
      <c r="G154" s="170"/>
      <c r="H154" s="172"/>
      <c r="I154" s="161"/>
      <c r="J154" s="161"/>
    </row>
    <row r="155" spans="1:10" ht="12.75" customHeight="1">
      <c r="A155" s="167" t="s">
        <v>7</v>
      </c>
      <c r="B155" s="168"/>
      <c r="C155" s="5"/>
      <c r="D155" s="101"/>
      <c r="E155" s="101"/>
      <c r="F155" s="101"/>
      <c r="G155" s="170"/>
      <c r="H155" s="172"/>
      <c r="I155" s="161"/>
      <c r="J155" s="161"/>
    </row>
    <row r="156" spans="1:10" ht="12.75" customHeight="1">
      <c r="A156" s="167" t="s">
        <v>103</v>
      </c>
      <c r="B156" s="168"/>
      <c r="C156" s="5"/>
      <c r="D156" s="101"/>
      <c r="E156" s="101"/>
      <c r="F156" s="101"/>
      <c r="G156" s="170"/>
      <c r="H156" s="172"/>
      <c r="I156" s="161"/>
      <c r="J156" s="161"/>
    </row>
    <row r="157" spans="1:10" ht="14.25" customHeight="1">
      <c r="A157" s="167" t="s">
        <v>102</v>
      </c>
      <c r="B157" s="168"/>
      <c r="C157" s="5"/>
      <c r="D157" s="101"/>
      <c r="E157" s="101"/>
      <c r="F157" s="101"/>
      <c r="G157" s="170"/>
      <c r="H157" s="172"/>
      <c r="I157" s="161"/>
      <c r="J157" s="161"/>
    </row>
    <row r="158" spans="1:10" ht="35.25" customHeight="1">
      <c r="A158" s="7" t="s">
        <v>131</v>
      </c>
      <c r="B158" s="4" t="s">
        <v>31</v>
      </c>
      <c r="C158" s="5"/>
      <c r="D158" s="101"/>
      <c r="E158" s="101"/>
      <c r="F158" s="101"/>
      <c r="G158" s="268" t="s">
        <v>32</v>
      </c>
      <c r="H158" s="266" t="s">
        <v>188</v>
      </c>
      <c r="I158" s="160" t="s">
        <v>98</v>
      </c>
      <c r="J158" s="160" t="s">
        <v>269</v>
      </c>
    </row>
    <row r="159" spans="1:10" ht="13.5" customHeight="1">
      <c r="A159" s="167" t="s">
        <v>9</v>
      </c>
      <c r="B159" s="168"/>
      <c r="C159" s="5">
        <f>SUM(C160:C165)</f>
        <v>7783</v>
      </c>
      <c r="D159" s="101">
        <f>SUM(D160:D165)</f>
        <v>2475</v>
      </c>
      <c r="E159" s="101">
        <f>SUM(E160:E165)</f>
        <v>2602</v>
      </c>
      <c r="F159" s="101">
        <f>SUM(F160:F165)</f>
        <v>2706</v>
      </c>
      <c r="G159" s="269"/>
      <c r="H159" s="267"/>
      <c r="I159" s="161"/>
      <c r="J159" s="161"/>
    </row>
    <row r="160" spans="1:10" ht="13.5" customHeight="1">
      <c r="A160" s="167" t="s">
        <v>12</v>
      </c>
      <c r="B160" s="168"/>
      <c r="C160" s="5"/>
      <c r="D160" s="101"/>
      <c r="E160" s="101"/>
      <c r="F160" s="101"/>
      <c r="G160" s="269"/>
      <c r="H160" s="267"/>
      <c r="I160" s="161"/>
      <c r="J160" s="161"/>
    </row>
    <row r="161" spans="1:10" ht="12.75" customHeight="1">
      <c r="A161" s="167" t="s">
        <v>5</v>
      </c>
      <c r="B161" s="168"/>
      <c r="C161" s="33">
        <f>SUM(D161:F161)</f>
        <v>7783</v>
      </c>
      <c r="D161" s="117">
        <v>2475</v>
      </c>
      <c r="E161" s="117">
        <v>2602</v>
      </c>
      <c r="F161" s="117">
        <v>2706</v>
      </c>
      <c r="G161" s="269"/>
      <c r="H161" s="267"/>
      <c r="I161" s="161"/>
      <c r="J161" s="161"/>
    </row>
    <row r="162" spans="1:10" ht="12" customHeight="1">
      <c r="A162" s="167" t="s">
        <v>6</v>
      </c>
      <c r="B162" s="168"/>
      <c r="C162" s="5"/>
      <c r="D162" s="101"/>
      <c r="E162" s="101"/>
      <c r="F162" s="101"/>
      <c r="G162" s="269"/>
      <c r="H162" s="267"/>
      <c r="I162" s="161"/>
      <c r="J162" s="161"/>
    </row>
    <row r="163" spans="1:10" ht="15" customHeight="1">
      <c r="A163" s="167" t="s">
        <v>7</v>
      </c>
      <c r="B163" s="168"/>
      <c r="C163" s="5"/>
      <c r="D163" s="101"/>
      <c r="E163" s="101"/>
      <c r="F163" s="101"/>
      <c r="G163" s="269"/>
      <c r="H163" s="267"/>
      <c r="I163" s="161"/>
      <c r="J163" s="161"/>
    </row>
    <row r="164" spans="1:10" ht="15" customHeight="1">
      <c r="A164" s="167" t="s">
        <v>103</v>
      </c>
      <c r="B164" s="168"/>
      <c r="C164" s="5"/>
      <c r="D164" s="101"/>
      <c r="E164" s="101"/>
      <c r="F164" s="101"/>
      <c r="G164" s="269"/>
      <c r="H164" s="267"/>
      <c r="I164" s="161"/>
      <c r="J164" s="161"/>
    </row>
    <row r="165" spans="1:10" ht="14.25" customHeight="1">
      <c r="A165" s="167" t="s">
        <v>102</v>
      </c>
      <c r="B165" s="168"/>
      <c r="C165" s="5"/>
      <c r="D165" s="101"/>
      <c r="E165" s="101"/>
      <c r="F165" s="101"/>
      <c r="G165" s="269"/>
      <c r="H165" s="267"/>
      <c r="I165" s="161"/>
      <c r="J165" s="161"/>
    </row>
    <row r="166" spans="1:10" ht="90.75" customHeight="1">
      <c r="A166" s="7" t="s">
        <v>132</v>
      </c>
      <c r="B166" s="4" t="s">
        <v>100</v>
      </c>
      <c r="C166" s="5"/>
      <c r="D166" s="101"/>
      <c r="E166" s="101"/>
      <c r="F166" s="101"/>
      <c r="G166" s="185" t="s">
        <v>10</v>
      </c>
      <c r="H166" s="171" t="s">
        <v>189</v>
      </c>
      <c r="I166" s="160" t="s">
        <v>98</v>
      </c>
      <c r="J166" s="160" t="s">
        <v>269</v>
      </c>
    </row>
    <row r="167" spans="1:10" ht="13.5" customHeight="1">
      <c r="A167" s="167" t="s">
        <v>9</v>
      </c>
      <c r="B167" s="168"/>
      <c r="C167" s="5">
        <f>SUM(C168:C173)</f>
        <v>1500</v>
      </c>
      <c r="D167" s="101">
        <f>SUM(D168:D173)</f>
        <v>500</v>
      </c>
      <c r="E167" s="101">
        <f>SUM(E168:E173)</f>
        <v>500</v>
      </c>
      <c r="F167" s="101">
        <f>SUM(F168:F173)</f>
        <v>500</v>
      </c>
      <c r="G167" s="186"/>
      <c r="H167" s="172"/>
      <c r="I167" s="161"/>
      <c r="J167" s="161"/>
    </row>
    <row r="168" spans="1:10" ht="13.5" customHeight="1">
      <c r="A168" s="167" t="s">
        <v>12</v>
      </c>
      <c r="B168" s="168"/>
      <c r="C168" s="5"/>
      <c r="D168" s="101"/>
      <c r="E168" s="101"/>
      <c r="F168" s="101"/>
      <c r="G168" s="186"/>
      <c r="H168" s="172"/>
      <c r="I168" s="161"/>
      <c r="J168" s="161"/>
    </row>
    <row r="169" spans="1:10" ht="12.75" customHeight="1">
      <c r="A169" s="167" t="s">
        <v>5</v>
      </c>
      <c r="B169" s="168"/>
      <c r="C169" s="12">
        <f>SUM(D169:F169)</f>
        <v>1500</v>
      </c>
      <c r="D169" s="112">
        <v>500</v>
      </c>
      <c r="E169" s="112">
        <v>500</v>
      </c>
      <c r="F169" s="112">
        <v>500</v>
      </c>
      <c r="G169" s="186"/>
      <c r="H169" s="172"/>
      <c r="I169" s="161"/>
      <c r="J169" s="161"/>
    </row>
    <row r="170" spans="1:10" ht="12" customHeight="1">
      <c r="A170" s="167" t="s">
        <v>6</v>
      </c>
      <c r="B170" s="168"/>
      <c r="C170" s="5"/>
      <c r="D170" s="101"/>
      <c r="E170" s="101"/>
      <c r="F170" s="101"/>
      <c r="G170" s="186"/>
      <c r="H170" s="172"/>
      <c r="I170" s="161"/>
      <c r="J170" s="161"/>
    </row>
    <row r="171" spans="1:10" ht="12.75" customHeight="1">
      <c r="A171" s="167" t="s">
        <v>7</v>
      </c>
      <c r="B171" s="168"/>
      <c r="C171" s="5"/>
      <c r="D171" s="101"/>
      <c r="E171" s="101"/>
      <c r="F171" s="101"/>
      <c r="G171" s="186"/>
      <c r="H171" s="172"/>
      <c r="I171" s="161"/>
      <c r="J171" s="161"/>
    </row>
    <row r="172" spans="1:10" ht="12" customHeight="1">
      <c r="A172" s="167" t="s">
        <v>103</v>
      </c>
      <c r="B172" s="168"/>
      <c r="C172" s="5"/>
      <c r="D172" s="101"/>
      <c r="E172" s="101"/>
      <c r="F172" s="101"/>
      <c r="G172" s="186"/>
      <c r="H172" s="172"/>
      <c r="I172" s="161"/>
      <c r="J172" s="161"/>
    </row>
    <row r="173" spans="1:10" ht="14.25" customHeight="1">
      <c r="A173" s="167" t="s">
        <v>102</v>
      </c>
      <c r="B173" s="168"/>
      <c r="C173" s="5"/>
      <c r="D173" s="101"/>
      <c r="E173" s="101"/>
      <c r="F173" s="101"/>
      <c r="G173" s="197"/>
      <c r="H173" s="190"/>
      <c r="I173" s="161"/>
      <c r="J173" s="161"/>
    </row>
    <row r="174" spans="1:10" ht="39" customHeight="1">
      <c r="A174" s="7" t="s">
        <v>278</v>
      </c>
      <c r="B174" s="4" t="s">
        <v>35</v>
      </c>
      <c r="C174" s="5"/>
      <c r="D174" s="101"/>
      <c r="E174" s="101"/>
      <c r="F174" s="101"/>
      <c r="G174" s="185" t="s">
        <v>10</v>
      </c>
      <c r="H174" s="187" t="s">
        <v>190</v>
      </c>
      <c r="I174" s="160" t="s">
        <v>98</v>
      </c>
      <c r="J174" s="160" t="s">
        <v>269</v>
      </c>
    </row>
    <row r="175" spans="1:10" ht="13.5" customHeight="1">
      <c r="A175" s="167" t="s">
        <v>9</v>
      </c>
      <c r="B175" s="168"/>
      <c r="C175" s="5">
        <f>SUM(C176:C181)</f>
        <v>1566</v>
      </c>
      <c r="D175" s="101">
        <f>SUM(D176:D181)</f>
        <v>500</v>
      </c>
      <c r="E175" s="101">
        <f>SUM(E176:E181)</f>
        <v>533</v>
      </c>
      <c r="F175" s="101">
        <f>SUM(F176:F181)</f>
        <v>533</v>
      </c>
      <c r="G175" s="186"/>
      <c r="H175" s="188"/>
      <c r="I175" s="161"/>
      <c r="J175" s="161"/>
    </row>
    <row r="176" spans="1:10" ht="13.5" customHeight="1">
      <c r="A176" s="167" t="s">
        <v>12</v>
      </c>
      <c r="B176" s="168"/>
      <c r="C176" s="5"/>
      <c r="D176" s="101"/>
      <c r="E176" s="101"/>
      <c r="F176" s="101"/>
      <c r="G176" s="186"/>
      <c r="H176" s="188"/>
      <c r="I176" s="161"/>
      <c r="J176" s="161"/>
    </row>
    <row r="177" spans="1:10" ht="12.75" customHeight="1">
      <c r="A177" s="167" t="s">
        <v>5</v>
      </c>
      <c r="B177" s="168"/>
      <c r="C177" s="12">
        <f>SUM(D177:F177)</f>
        <v>1566</v>
      </c>
      <c r="D177" s="112">
        <v>500</v>
      </c>
      <c r="E177" s="112">
        <v>533</v>
      </c>
      <c r="F177" s="112">
        <v>533</v>
      </c>
      <c r="G177" s="186"/>
      <c r="H177" s="188"/>
      <c r="I177" s="161"/>
      <c r="J177" s="161"/>
    </row>
    <row r="178" spans="1:10" ht="14.25" customHeight="1">
      <c r="A178" s="167" t="s">
        <v>6</v>
      </c>
      <c r="B178" s="168"/>
      <c r="C178" s="5"/>
      <c r="D178" s="101"/>
      <c r="E178" s="101"/>
      <c r="F178" s="101"/>
      <c r="G178" s="186"/>
      <c r="H178" s="188"/>
      <c r="I178" s="161"/>
      <c r="J178" s="161"/>
    </row>
    <row r="179" spans="1:10" ht="12.75" customHeight="1">
      <c r="A179" s="167" t="s">
        <v>7</v>
      </c>
      <c r="B179" s="168"/>
      <c r="C179" s="5"/>
      <c r="D179" s="101"/>
      <c r="E179" s="101"/>
      <c r="F179" s="101"/>
      <c r="G179" s="186"/>
      <c r="H179" s="188"/>
      <c r="I179" s="161"/>
      <c r="J179" s="161"/>
    </row>
    <row r="180" spans="1:10" ht="12.75" customHeight="1">
      <c r="A180" s="167" t="s">
        <v>103</v>
      </c>
      <c r="B180" s="168"/>
      <c r="C180" s="5"/>
      <c r="D180" s="101"/>
      <c r="E180" s="101"/>
      <c r="F180" s="101"/>
      <c r="G180" s="186"/>
      <c r="H180" s="188"/>
      <c r="I180" s="161"/>
      <c r="J180" s="161"/>
    </row>
    <row r="181" spans="1:10" ht="14.25" customHeight="1">
      <c r="A181" s="167" t="s">
        <v>102</v>
      </c>
      <c r="B181" s="168"/>
      <c r="C181" s="5"/>
      <c r="D181" s="101"/>
      <c r="E181" s="101"/>
      <c r="F181" s="101"/>
      <c r="G181" s="21"/>
      <c r="H181" s="189"/>
      <c r="I181" s="176"/>
      <c r="J181" s="176"/>
    </row>
    <row r="182" spans="1:10" ht="45.75" customHeight="1">
      <c r="A182" s="7" t="s">
        <v>279</v>
      </c>
      <c r="B182" s="4" t="s">
        <v>135</v>
      </c>
      <c r="C182" s="5"/>
      <c r="D182" s="101"/>
      <c r="E182" s="101"/>
      <c r="F182" s="101"/>
      <c r="G182" s="185" t="s">
        <v>10</v>
      </c>
      <c r="H182" s="187" t="s">
        <v>191</v>
      </c>
      <c r="I182" s="160" t="s">
        <v>98</v>
      </c>
      <c r="J182" s="160" t="s">
        <v>269</v>
      </c>
    </row>
    <row r="183" spans="1:10" ht="12.75" customHeight="1">
      <c r="A183" s="167" t="s">
        <v>9</v>
      </c>
      <c r="B183" s="168"/>
      <c r="C183" s="5">
        <f>SUM(C184:C189)</f>
        <v>396</v>
      </c>
      <c r="D183" s="101">
        <f>SUM(D184:D189)</f>
        <v>152</v>
      </c>
      <c r="E183" s="101">
        <f>SUM(E184:E189)</f>
        <v>122</v>
      </c>
      <c r="F183" s="101">
        <f>SUM(F184:F189)</f>
        <v>122</v>
      </c>
      <c r="G183" s="186"/>
      <c r="H183" s="188"/>
      <c r="I183" s="161"/>
      <c r="J183" s="161"/>
    </row>
    <row r="184" spans="1:10" ht="12.75" customHeight="1">
      <c r="A184" s="167" t="s">
        <v>12</v>
      </c>
      <c r="B184" s="168"/>
      <c r="C184" s="5"/>
      <c r="D184" s="101"/>
      <c r="E184" s="101"/>
      <c r="F184" s="101"/>
      <c r="G184" s="186"/>
      <c r="H184" s="188"/>
      <c r="I184" s="161"/>
      <c r="J184" s="161"/>
    </row>
    <row r="185" spans="1:10" ht="12.75" customHeight="1">
      <c r="A185" s="167" t="s">
        <v>5</v>
      </c>
      <c r="B185" s="168"/>
      <c r="C185" s="12">
        <f>SUM(D185:F185)</f>
        <v>396</v>
      </c>
      <c r="D185" s="112">
        <v>152</v>
      </c>
      <c r="E185" s="112">
        <v>122</v>
      </c>
      <c r="F185" s="112">
        <v>122</v>
      </c>
      <c r="G185" s="186"/>
      <c r="H185" s="188"/>
      <c r="I185" s="161"/>
      <c r="J185" s="161"/>
    </row>
    <row r="186" spans="1:10" ht="12.75" customHeight="1">
      <c r="A186" s="167" t="s">
        <v>6</v>
      </c>
      <c r="B186" s="168"/>
      <c r="C186" s="5"/>
      <c r="D186" s="101"/>
      <c r="E186" s="101"/>
      <c r="F186" s="101"/>
      <c r="G186" s="21"/>
      <c r="H186" s="47"/>
      <c r="I186" s="161"/>
      <c r="J186" s="161"/>
    </row>
    <row r="187" spans="1:10" ht="12.75" customHeight="1">
      <c r="A187" s="167" t="s">
        <v>7</v>
      </c>
      <c r="B187" s="168"/>
      <c r="C187" s="5"/>
      <c r="D187" s="101"/>
      <c r="E187" s="101"/>
      <c r="F187" s="101"/>
      <c r="G187" s="21"/>
      <c r="H187" s="47"/>
      <c r="I187" s="161"/>
      <c r="J187" s="161"/>
    </row>
    <row r="188" spans="1:10" ht="12.75" customHeight="1">
      <c r="A188" s="167" t="s">
        <v>103</v>
      </c>
      <c r="B188" s="168"/>
      <c r="C188" s="11"/>
      <c r="D188" s="109"/>
      <c r="E188" s="101"/>
      <c r="F188" s="101"/>
      <c r="G188" s="21"/>
      <c r="H188" s="47"/>
      <c r="I188" s="161"/>
      <c r="J188" s="161"/>
    </row>
    <row r="189" spans="1:10" ht="12.75" customHeight="1">
      <c r="A189" s="167" t="s">
        <v>102</v>
      </c>
      <c r="B189" s="168"/>
      <c r="C189" s="11"/>
      <c r="D189" s="109"/>
      <c r="E189" s="101"/>
      <c r="F189" s="101"/>
      <c r="G189" s="21"/>
      <c r="H189" s="47"/>
      <c r="I189" s="161"/>
      <c r="J189" s="161"/>
    </row>
    <row r="190" spans="1:10" ht="36.75" customHeight="1">
      <c r="A190" s="7" t="s">
        <v>133</v>
      </c>
      <c r="B190" s="4" t="s">
        <v>310</v>
      </c>
      <c r="C190" s="5"/>
      <c r="D190" s="101"/>
      <c r="E190" s="101"/>
      <c r="F190" s="101"/>
      <c r="G190" s="169" t="s">
        <v>10</v>
      </c>
      <c r="H190" s="171" t="s">
        <v>191</v>
      </c>
      <c r="I190" s="160" t="s">
        <v>98</v>
      </c>
      <c r="J190" s="160" t="s">
        <v>269</v>
      </c>
    </row>
    <row r="191" spans="1:10" ht="12.75" customHeight="1">
      <c r="A191" s="167" t="s">
        <v>9</v>
      </c>
      <c r="B191" s="168"/>
      <c r="C191" s="5">
        <f>SUM(C192:C197)</f>
        <v>60</v>
      </c>
      <c r="D191" s="101">
        <f>SUM(D192:D197)</f>
        <v>20</v>
      </c>
      <c r="E191" s="101">
        <f>SUM(E192:E197)</f>
        <v>20</v>
      </c>
      <c r="F191" s="101">
        <f>SUM(F192:F197)</f>
        <v>20</v>
      </c>
      <c r="G191" s="170"/>
      <c r="H191" s="172"/>
      <c r="I191" s="161"/>
      <c r="J191" s="161"/>
    </row>
    <row r="192" spans="1:10" ht="12.75" customHeight="1">
      <c r="A192" s="167" t="s">
        <v>12</v>
      </c>
      <c r="B192" s="168"/>
      <c r="C192" s="5"/>
      <c r="D192" s="101"/>
      <c r="E192" s="101"/>
      <c r="F192" s="101"/>
      <c r="G192" s="170"/>
      <c r="H192" s="172"/>
      <c r="I192" s="161"/>
      <c r="J192" s="161"/>
    </row>
    <row r="193" spans="1:10" ht="12.75" customHeight="1">
      <c r="A193" s="167" t="s">
        <v>5</v>
      </c>
      <c r="B193" s="168"/>
      <c r="C193" s="12">
        <f>SUM(D193:F193)</f>
        <v>60</v>
      </c>
      <c r="D193" s="112">
        <v>20</v>
      </c>
      <c r="E193" s="112">
        <v>20</v>
      </c>
      <c r="F193" s="112">
        <v>20</v>
      </c>
      <c r="G193" s="170"/>
      <c r="H193" s="172"/>
      <c r="I193" s="161"/>
      <c r="J193" s="161"/>
    </row>
    <row r="194" spans="1:10" ht="12.75" customHeight="1">
      <c r="A194" s="167" t="s">
        <v>6</v>
      </c>
      <c r="B194" s="168"/>
      <c r="C194" s="5"/>
      <c r="D194" s="101"/>
      <c r="E194" s="101"/>
      <c r="F194" s="101"/>
      <c r="G194" s="170"/>
      <c r="H194" s="172"/>
      <c r="I194" s="161"/>
      <c r="J194" s="161"/>
    </row>
    <row r="195" spans="1:10" ht="12.75" customHeight="1">
      <c r="A195" s="167" t="s">
        <v>7</v>
      </c>
      <c r="B195" s="168"/>
      <c r="C195" s="5"/>
      <c r="D195" s="101"/>
      <c r="E195" s="101"/>
      <c r="F195" s="101"/>
      <c r="G195" s="170"/>
      <c r="H195" s="172"/>
      <c r="I195" s="161"/>
      <c r="J195" s="161"/>
    </row>
    <row r="196" spans="1:10" ht="12.75" customHeight="1">
      <c r="A196" s="167" t="s">
        <v>103</v>
      </c>
      <c r="B196" s="168"/>
      <c r="C196" s="11"/>
      <c r="D196" s="109"/>
      <c r="E196" s="101"/>
      <c r="F196" s="101"/>
      <c r="G196" s="170"/>
      <c r="H196" s="172"/>
      <c r="I196" s="161"/>
      <c r="J196" s="161"/>
    </row>
    <row r="197" spans="1:10" ht="12.75" customHeight="1">
      <c r="A197" s="167" t="s">
        <v>102</v>
      </c>
      <c r="B197" s="168"/>
      <c r="C197" s="11"/>
      <c r="D197" s="109"/>
      <c r="E197" s="101"/>
      <c r="F197" s="101"/>
      <c r="G197" s="170"/>
      <c r="H197" s="172"/>
      <c r="I197" s="161"/>
      <c r="J197" s="161"/>
    </row>
    <row r="198" spans="1:10" ht="43.5" customHeight="1">
      <c r="A198" s="7" t="s">
        <v>283</v>
      </c>
      <c r="B198" s="4" t="s">
        <v>280</v>
      </c>
      <c r="C198" s="5"/>
      <c r="D198" s="101"/>
      <c r="E198" s="101"/>
      <c r="F198" s="101"/>
      <c r="G198" s="169" t="s">
        <v>10</v>
      </c>
      <c r="H198" s="171" t="s">
        <v>191</v>
      </c>
      <c r="I198" s="160"/>
      <c r="J198" s="160"/>
    </row>
    <row r="199" spans="1:10" ht="12.75" customHeight="1">
      <c r="A199" s="167" t="s">
        <v>9</v>
      </c>
      <c r="B199" s="168"/>
      <c r="C199" s="5">
        <f>SUM(C200:C205)</f>
        <v>0</v>
      </c>
      <c r="D199" s="101">
        <f>SUM(D200:D205)</f>
        <v>0</v>
      </c>
      <c r="E199" s="101">
        <f>SUM(E200:E205)</f>
        <v>0</v>
      </c>
      <c r="F199" s="101">
        <f>SUM(F200:F205)</f>
        <v>0</v>
      </c>
      <c r="G199" s="170"/>
      <c r="H199" s="172"/>
      <c r="I199" s="161"/>
      <c r="J199" s="161"/>
    </row>
    <row r="200" spans="1:10" ht="12.75" customHeight="1">
      <c r="A200" s="167" t="s">
        <v>12</v>
      </c>
      <c r="B200" s="168"/>
      <c r="C200" s="5"/>
      <c r="D200" s="101"/>
      <c r="E200" s="101"/>
      <c r="F200" s="101"/>
      <c r="G200" s="170"/>
      <c r="H200" s="172"/>
      <c r="I200" s="161"/>
      <c r="J200" s="161"/>
    </row>
    <row r="201" spans="1:10" ht="12.75" customHeight="1">
      <c r="A201" s="167" t="s">
        <v>5</v>
      </c>
      <c r="B201" s="168"/>
      <c r="C201" s="5">
        <f>SUM(D201:F201)</f>
        <v>0</v>
      </c>
      <c r="D201" s="101">
        <v>0</v>
      </c>
      <c r="E201" s="101">
        <v>0</v>
      </c>
      <c r="F201" s="101">
        <v>0</v>
      </c>
      <c r="G201" s="170"/>
      <c r="H201" s="172"/>
      <c r="I201" s="161"/>
      <c r="J201" s="161"/>
    </row>
    <row r="202" spans="1:10" ht="12.75" customHeight="1">
      <c r="A202" s="167" t="s">
        <v>6</v>
      </c>
      <c r="B202" s="168"/>
      <c r="C202" s="5"/>
      <c r="D202" s="101"/>
      <c r="E202" s="101"/>
      <c r="F202" s="101"/>
      <c r="G202" s="170"/>
      <c r="H202" s="172"/>
      <c r="I202" s="161"/>
      <c r="J202" s="161"/>
    </row>
    <row r="203" spans="1:10" ht="12.75" customHeight="1">
      <c r="A203" s="167" t="s">
        <v>7</v>
      </c>
      <c r="B203" s="168"/>
      <c r="C203" s="5"/>
      <c r="D203" s="101"/>
      <c r="E203" s="101"/>
      <c r="F203" s="101"/>
      <c r="G203" s="170"/>
      <c r="H203" s="172"/>
      <c r="I203" s="161"/>
      <c r="J203" s="161"/>
    </row>
    <row r="204" spans="1:10" ht="12.75" customHeight="1">
      <c r="A204" s="167" t="s">
        <v>103</v>
      </c>
      <c r="B204" s="168"/>
      <c r="C204" s="11"/>
      <c r="D204" s="109"/>
      <c r="E204" s="101"/>
      <c r="F204" s="101"/>
      <c r="G204" s="170"/>
      <c r="H204" s="172"/>
      <c r="I204" s="161"/>
      <c r="J204" s="161"/>
    </row>
    <row r="205" spans="1:10" ht="12.75" customHeight="1">
      <c r="A205" s="167" t="s">
        <v>102</v>
      </c>
      <c r="B205" s="168"/>
      <c r="C205" s="11"/>
      <c r="D205" s="109"/>
      <c r="E205" s="101"/>
      <c r="F205" s="101"/>
      <c r="G205" s="170"/>
      <c r="H205" s="172"/>
      <c r="I205" s="161"/>
      <c r="J205" s="161"/>
    </row>
    <row r="206" spans="1:10" ht="65.25" customHeight="1">
      <c r="A206" s="7" t="s">
        <v>284</v>
      </c>
      <c r="B206" s="4" t="s">
        <v>281</v>
      </c>
      <c r="C206" s="5"/>
      <c r="D206" s="101"/>
      <c r="E206" s="101"/>
      <c r="F206" s="101"/>
      <c r="G206" s="169" t="s">
        <v>10</v>
      </c>
      <c r="H206" s="171" t="s">
        <v>191</v>
      </c>
      <c r="I206" s="160"/>
      <c r="J206" s="160"/>
    </row>
    <row r="207" spans="1:10" ht="12.75" customHeight="1">
      <c r="A207" s="167" t="s">
        <v>9</v>
      </c>
      <c r="B207" s="168"/>
      <c r="C207" s="5">
        <f>SUM(C208:C213)</f>
        <v>0</v>
      </c>
      <c r="D207" s="101">
        <f>SUM(D208:D213)</f>
        <v>0</v>
      </c>
      <c r="E207" s="101">
        <f>SUM(E208:E213)</f>
        <v>0</v>
      </c>
      <c r="F207" s="101">
        <f>SUM(F208:F213)</f>
        <v>0</v>
      </c>
      <c r="G207" s="170"/>
      <c r="H207" s="172"/>
      <c r="I207" s="161"/>
      <c r="J207" s="161"/>
    </row>
    <row r="208" spans="1:10" ht="12.75" customHeight="1">
      <c r="A208" s="167" t="s">
        <v>12</v>
      </c>
      <c r="B208" s="168"/>
      <c r="C208" s="5"/>
      <c r="D208" s="101"/>
      <c r="E208" s="101"/>
      <c r="F208" s="101"/>
      <c r="G208" s="170"/>
      <c r="H208" s="172"/>
      <c r="I208" s="161"/>
      <c r="J208" s="161"/>
    </row>
    <row r="209" spans="1:10" ht="12.75" customHeight="1">
      <c r="A209" s="167" t="s">
        <v>5</v>
      </c>
      <c r="B209" s="168"/>
      <c r="C209" s="5">
        <f>SUM(D209:F209)</f>
        <v>0</v>
      </c>
      <c r="D209" s="101">
        <v>0</v>
      </c>
      <c r="E209" s="101">
        <v>0</v>
      </c>
      <c r="F209" s="101">
        <v>0</v>
      </c>
      <c r="G209" s="170"/>
      <c r="H209" s="172"/>
      <c r="I209" s="161"/>
      <c r="J209" s="161"/>
    </row>
    <row r="210" spans="1:10" ht="12.75" customHeight="1">
      <c r="A210" s="167" t="s">
        <v>6</v>
      </c>
      <c r="B210" s="168"/>
      <c r="C210" s="5"/>
      <c r="D210" s="101"/>
      <c r="E210" s="101"/>
      <c r="F210" s="101"/>
      <c r="G210" s="170"/>
      <c r="H210" s="172"/>
      <c r="I210" s="161"/>
      <c r="J210" s="161"/>
    </row>
    <row r="211" spans="1:10" ht="12.75" customHeight="1">
      <c r="A211" s="167" t="s">
        <v>7</v>
      </c>
      <c r="B211" s="168"/>
      <c r="C211" s="5"/>
      <c r="D211" s="101"/>
      <c r="E211" s="101"/>
      <c r="F211" s="101"/>
      <c r="G211" s="170"/>
      <c r="H211" s="172"/>
      <c r="I211" s="161"/>
      <c r="J211" s="161"/>
    </row>
    <row r="212" spans="1:10" ht="12.75" customHeight="1">
      <c r="A212" s="167" t="s">
        <v>103</v>
      </c>
      <c r="B212" s="168"/>
      <c r="C212" s="11"/>
      <c r="D212" s="109"/>
      <c r="E212" s="101"/>
      <c r="F212" s="101"/>
      <c r="G212" s="170"/>
      <c r="H212" s="172"/>
      <c r="I212" s="161"/>
      <c r="J212" s="161"/>
    </row>
    <row r="213" spans="1:10" ht="12.75" customHeight="1">
      <c r="A213" s="167" t="s">
        <v>102</v>
      </c>
      <c r="B213" s="168"/>
      <c r="C213" s="11"/>
      <c r="D213" s="109"/>
      <c r="E213" s="101"/>
      <c r="F213" s="101"/>
      <c r="G213" s="170"/>
      <c r="H213" s="172"/>
      <c r="I213" s="161"/>
      <c r="J213" s="161"/>
    </row>
    <row r="214" spans="1:10" ht="21.75" customHeight="1">
      <c r="A214" s="7" t="s">
        <v>285</v>
      </c>
      <c r="B214" s="4" t="s">
        <v>282</v>
      </c>
      <c r="C214" s="5"/>
      <c r="D214" s="101"/>
      <c r="E214" s="101"/>
      <c r="F214" s="101"/>
      <c r="G214" s="169" t="s">
        <v>10</v>
      </c>
      <c r="H214" s="171" t="s">
        <v>191</v>
      </c>
      <c r="I214" s="160"/>
      <c r="J214" s="160"/>
    </row>
    <row r="215" spans="1:10" ht="12.75" customHeight="1">
      <c r="A215" s="167" t="s">
        <v>9</v>
      </c>
      <c r="B215" s="168"/>
      <c r="C215" s="5">
        <f>SUM(C216:C221)</f>
        <v>0</v>
      </c>
      <c r="D215" s="101">
        <f>SUM(D216:D221)</f>
        <v>0</v>
      </c>
      <c r="E215" s="101">
        <f>SUM(E216:E221)</f>
        <v>0</v>
      </c>
      <c r="F215" s="101">
        <f>SUM(F216:F221)</f>
        <v>0</v>
      </c>
      <c r="G215" s="170"/>
      <c r="H215" s="172"/>
      <c r="I215" s="161"/>
      <c r="J215" s="161"/>
    </row>
    <row r="216" spans="1:10" ht="12.75" customHeight="1">
      <c r="A216" s="167" t="s">
        <v>12</v>
      </c>
      <c r="B216" s="168"/>
      <c r="C216" s="5"/>
      <c r="D216" s="101"/>
      <c r="E216" s="101"/>
      <c r="F216" s="101"/>
      <c r="G216" s="170"/>
      <c r="H216" s="172"/>
      <c r="I216" s="161"/>
      <c r="J216" s="161"/>
    </row>
    <row r="217" spans="1:10" ht="12.75" customHeight="1">
      <c r="A217" s="167" t="s">
        <v>5</v>
      </c>
      <c r="B217" s="168"/>
      <c r="C217" s="5">
        <f>SUM(D217:F217)</f>
        <v>0</v>
      </c>
      <c r="D217" s="101">
        <v>0</v>
      </c>
      <c r="E217" s="101">
        <v>0</v>
      </c>
      <c r="F217" s="101">
        <v>0</v>
      </c>
      <c r="G217" s="170"/>
      <c r="H217" s="172"/>
      <c r="I217" s="161"/>
      <c r="J217" s="161"/>
    </row>
    <row r="218" spans="1:10" ht="12.75" customHeight="1">
      <c r="A218" s="167" t="s">
        <v>6</v>
      </c>
      <c r="B218" s="168"/>
      <c r="C218" s="5"/>
      <c r="D218" s="101"/>
      <c r="E218" s="101"/>
      <c r="F218" s="101"/>
      <c r="G218" s="170"/>
      <c r="H218" s="172"/>
      <c r="I218" s="161"/>
      <c r="J218" s="161"/>
    </row>
    <row r="219" spans="1:10" ht="12.75" customHeight="1">
      <c r="A219" s="167" t="s">
        <v>7</v>
      </c>
      <c r="B219" s="168"/>
      <c r="C219" s="5"/>
      <c r="D219" s="101"/>
      <c r="E219" s="101"/>
      <c r="F219" s="101"/>
      <c r="G219" s="170"/>
      <c r="H219" s="172"/>
      <c r="I219" s="161"/>
      <c r="J219" s="161"/>
    </row>
    <row r="220" spans="1:10" ht="12.75" customHeight="1">
      <c r="A220" s="167" t="s">
        <v>103</v>
      </c>
      <c r="B220" s="168"/>
      <c r="C220" s="11"/>
      <c r="D220" s="109"/>
      <c r="E220" s="101"/>
      <c r="F220" s="101"/>
      <c r="G220" s="170"/>
      <c r="H220" s="172"/>
      <c r="I220" s="161"/>
      <c r="J220" s="161"/>
    </row>
    <row r="221" spans="1:10" ht="12.75" customHeight="1">
      <c r="A221" s="167" t="s">
        <v>102</v>
      </c>
      <c r="B221" s="168"/>
      <c r="C221" s="11"/>
      <c r="D221" s="109"/>
      <c r="E221" s="101"/>
      <c r="F221" s="101"/>
      <c r="G221" s="170"/>
      <c r="H221" s="172"/>
      <c r="I221" s="161"/>
      <c r="J221" s="161"/>
    </row>
    <row r="222" spans="1:12" s="34" customFormat="1" ht="17.25" customHeight="1">
      <c r="A222" s="132"/>
      <c r="B222" s="133" t="s">
        <v>172</v>
      </c>
      <c r="C222" s="134"/>
      <c r="D222" s="135"/>
      <c r="E222" s="136"/>
      <c r="F222" s="136"/>
      <c r="G222" s="137"/>
      <c r="H222" s="134"/>
      <c r="I222" s="134"/>
      <c r="J222" s="138"/>
      <c r="K222" s="84"/>
      <c r="L222" s="86"/>
    </row>
    <row r="223" spans="1:12" s="34" customFormat="1" ht="48" customHeight="1">
      <c r="A223" s="132" t="s">
        <v>104</v>
      </c>
      <c r="B223" s="247" t="s">
        <v>340</v>
      </c>
      <c r="C223" s="247"/>
      <c r="D223" s="247"/>
      <c r="E223" s="247"/>
      <c r="F223" s="247"/>
      <c r="G223" s="322" t="s">
        <v>10</v>
      </c>
      <c r="H223" s="139"/>
      <c r="I223" s="250" t="s">
        <v>329</v>
      </c>
      <c r="J223" s="251"/>
      <c r="K223" s="84"/>
      <c r="L223" s="86"/>
    </row>
    <row r="224" spans="1:12" s="34" customFormat="1" ht="35.25" customHeight="1">
      <c r="A224" s="132" t="s">
        <v>47</v>
      </c>
      <c r="B224" s="247" t="s">
        <v>341</v>
      </c>
      <c r="C224" s="247"/>
      <c r="D224" s="247"/>
      <c r="E224" s="247"/>
      <c r="F224" s="247"/>
      <c r="G224" s="323"/>
      <c r="H224" s="134"/>
      <c r="I224" s="250" t="s">
        <v>330</v>
      </c>
      <c r="J224" s="251"/>
      <c r="K224" s="84"/>
      <c r="L224" s="86"/>
    </row>
    <row r="225" spans="1:12" s="34" customFormat="1" ht="37.5" customHeight="1">
      <c r="A225" s="132" t="s">
        <v>173</v>
      </c>
      <c r="B225" s="247" t="s">
        <v>346</v>
      </c>
      <c r="C225" s="247"/>
      <c r="D225" s="247"/>
      <c r="E225" s="247"/>
      <c r="F225" s="247"/>
      <c r="G225" s="323"/>
      <c r="H225" s="134"/>
      <c r="I225" s="250" t="s">
        <v>322</v>
      </c>
      <c r="J225" s="251"/>
      <c r="K225" s="84"/>
      <c r="L225" s="86"/>
    </row>
    <row r="226" spans="1:12" s="34" customFormat="1" ht="37.5" customHeight="1">
      <c r="A226" s="132" t="s">
        <v>332</v>
      </c>
      <c r="B226" s="247" t="s">
        <v>342</v>
      </c>
      <c r="C226" s="247"/>
      <c r="D226" s="247"/>
      <c r="E226" s="247"/>
      <c r="F226" s="247"/>
      <c r="G226" s="324"/>
      <c r="H226" s="134"/>
      <c r="I226" s="250" t="s">
        <v>331</v>
      </c>
      <c r="J226" s="251"/>
      <c r="K226" s="84"/>
      <c r="L226" s="86"/>
    </row>
    <row r="227" spans="1:10" ht="35.25" customHeight="1">
      <c r="A227" s="37" t="s">
        <v>48</v>
      </c>
      <c r="B227" s="131" t="s">
        <v>315</v>
      </c>
      <c r="C227" s="38"/>
      <c r="D227" s="118"/>
      <c r="E227" s="119"/>
      <c r="F227" s="119"/>
      <c r="G227" s="264" t="s">
        <v>234</v>
      </c>
      <c r="H227" s="294" t="s">
        <v>192</v>
      </c>
      <c r="I227" s="248" t="s">
        <v>98</v>
      </c>
      <c r="J227" s="248" t="s">
        <v>269</v>
      </c>
    </row>
    <row r="228" spans="1:14" ht="18" customHeight="1">
      <c r="A228" s="222" t="s">
        <v>9</v>
      </c>
      <c r="B228" s="223"/>
      <c r="C228" s="28">
        <f aca="true" t="shared" si="4" ref="C228:F234">SUM(C236,C268,C290,C369,C409,C481)</f>
        <v>26095</v>
      </c>
      <c r="D228" s="105">
        <f t="shared" si="4"/>
        <v>9375</v>
      </c>
      <c r="E228" s="105">
        <f t="shared" si="4"/>
        <v>8360</v>
      </c>
      <c r="F228" s="105">
        <f t="shared" si="4"/>
        <v>8360</v>
      </c>
      <c r="G228" s="265"/>
      <c r="H228" s="295"/>
      <c r="I228" s="249"/>
      <c r="J228" s="249"/>
      <c r="K228" s="84">
        <v>813</v>
      </c>
      <c r="L228" s="85">
        <f>SUM(L269,L291,L409)</f>
        <v>760</v>
      </c>
      <c r="M228" s="85">
        <f>SUM(M269,M291,M409)</f>
        <v>560</v>
      </c>
      <c r="N228" s="85">
        <f>SUM(N269,N291,N409)</f>
        <v>560</v>
      </c>
    </row>
    <row r="229" spans="1:14" ht="15.75" customHeight="1">
      <c r="A229" s="222" t="s">
        <v>12</v>
      </c>
      <c r="B229" s="223"/>
      <c r="C229" s="28">
        <f t="shared" si="4"/>
        <v>0</v>
      </c>
      <c r="D229" s="105">
        <f t="shared" si="4"/>
        <v>0</v>
      </c>
      <c r="E229" s="105">
        <f t="shared" si="4"/>
        <v>0</v>
      </c>
      <c r="F229" s="105">
        <f t="shared" si="4"/>
        <v>0</v>
      </c>
      <c r="G229" s="265"/>
      <c r="H229" s="295"/>
      <c r="I229" s="249"/>
      <c r="J229" s="249"/>
      <c r="K229" s="84">
        <v>814</v>
      </c>
      <c r="L229" s="85">
        <f>SUM(L236,L270,L292)</f>
        <v>5000</v>
      </c>
      <c r="M229" s="85">
        <f>SUM(M236,M270,M292)</f>
        <v>4400</v>
      </c>
      <c r="N229" s="85">
        <f>SUM(N236,N270,N292)</f>
        <v>4400</v>
      </c>
    </row>
    <row r="230" spans="1:14" ht="13.5" customHeight="1">
      <c r="A230" s="222" t="s">
        <v>5</v>
      </c>
      <c r="B230" s="223"/>
      <c r="C230" s="28">
        <f t="shared" si="4"/>
        <v>26095</v>
      </c>
      <c r="D230" s="105">
        <f t="shared" si="4"/>
        <v>9375</v>
      </c>
      <c r="E230" s="105">
        <f t="shared" si="4"/>
        <v>8360</v>
      </c>
      <c r="F230" s="105">
        <f t="shared" si="4"/>
        <v>8360</v>
      </c>
      <c r="G230" s="265"/>
      <c r="H230" s="295"/>
      <c r="I230" s="249"/>
      <c r="J230" s="249"/>
      <c r="K230" s="84">
        <v>815</v>
      </c>
      <c r="L230" s="85">
        <f>SUM(L237,L271,L293,L369,L410,L481)</f>
        <v>3615</v>
      </c>
      <c r="M230" s="85">
        <f>SUM(M237,M271,M293,M369,M410,M481)</f>
        <v>3400</v>
      </c>
      <c r="N230" s="85">
        <f>SUM(N237,N271,N293,N369,N410,N481)</f>
        <v>3400</v>
      </c>
    </row>
    <row r="231" spans="1:10" ht="15" customHeight="1">
      <c r="A231" s="222" t="s">
        <v>6</v>
      </c>
      <c r="B231" s="223"/>
      <c r="C231" s="28">
        <f t="shared" si="4"/>
        <v>0</v>
      </c>
      <c r="D231" s="105">
        <f t="shared" si="4"/>
        <v>0</v>
      </c>
      <c r="E231" s="105">
        <f t="shared" si="4"/>
        <v>0</v>
      </c>
      <c r="F231" s="105">
        <f t="shared" si="4"/>
        <v>0</v>
      </c>
      <c r="G231" s="265"/>
      <c r="H231" s="295"/>
      <c r="I231" s="249"/>
      <c r="J231" s="249"/>
    </row>
    <row r="232" spans="1:10" ht="15.75" customHeight="1">
      <c r="A232" s="222" t="s">
        <v>7</v>
      </c>
      <c r="B232" s="223"/>
      <c r="C232" s="28">
        <f t="shared" si="4"/>
        <v>0</v>
      </c>
      <c r="D232" s="105">
        <f t="shared" si="4"/>
        <v>0</v>
      </c>
      <c r="E232" s="105">
        <f t="shared" si="4"/>
        <v>0</v>
      </c>
      <c r="F232" s="105">
        <f t="shared" si="4"/>
        <v>0</v>
      </c>
      <c r="G232" s="265"/>
      <c r="H232" s="295"/>
      <c r="I232" s="249"/>
      <c r="J232" s="249"/>
    </row>
    <row r="233" spans="1:10" ht="17.25" customHeight="1">
      <c r="A233" s="222" t="s">
        <v>103</v>
      </c>
      <c r="B233" s="223"/>
      <c r="C233" s="28">
        <f t="shared" si="4"/>
        <v>0</v>
      </c>
      <c r="D233" s="105">
        <f t="shared" si="4"/>
        <v>0</v>
      </c>
      <c r="E233" s="105">
        <f t="shared" si="4"/>
        <v>0</v>
      </c>
      <c r="F233" s="105">
        <f t="shared" si="4"/>
        <v>0</v>
      </c>
      <c r="G233" s="265"/>
      <c r="H233" s="295"/>
      <c r="I233" s="249"/>
      <c r="J233" s="249"/>
    </row>
    <row r="234" spans="1:10" ht="16.5" customHeight="1">
      <c r="A234" s="222" t="s">
        <v>102</v>
      </c>
      <c r="B234" s="223"/>
      <c r="C234" s="28">
        <f t="shared" si="4"/>
        <v>0</v>
      </c>
      <c r="D234" s="105">
        <f t="shared" si="4"/>
        <v>0</v>
      </c>
      <c r="E234" s="105">
        <f t="shared" si="4"/>
        <v>0</v>
      </c>
      <c r="F234" s="105">
        <f t="shared" si="4"/>
        <v>0</v>
      </c>
      <c r="G234" s="265"/>
      <c r="H234" s="295"/>
      <c r="I234" s="249"/>
      <c r="J234" s="249"/>
    </row>
    <row r="235" spans="1:10" ht="90" customHeight="1">
      <c r="A235" s="39" t="s">
        <v>49</v>
      </c>
      <c r="B235" s="30" t="s">
        <v>193</v>
      </c>
      <c r="C235" s="14"/>
      <c r="D235" s="113"/>
      <c r="E235" s="120"/>
      <c r="F235" s="121"/>
      <c r="G235" s="241"/>
      <c r="H235" s="232" t="s">
        <v>194</v>
      </c>
      <c r="I235" s="160" t="s">
        <v>98</v>
      </c>
      <c r="J235" s="160" t="s">
        <v>269</v>
      </c>
    </row>
    <row r="236" spans="1:14" s="2" customFormat="1" ht="12.75" customHeight="1">
      <c r="A236" s="179" t="s">
        <v>9</v>
      </c>
      <c r="B236" s="180"/>
      <c r="C236" s="15">
        <f>SUM(C244,C252,C260)</f>
        <v>13800</v>
      </c>
      <c r="D236" s="108">
        <f>SUM(D244,D252,D260)</f>
        <v>5000</v>
      </c>
      <c r="E236" s="108">
        <f>SUM(E244,E252,E260)</f>
        <v>4400</v>
      </c>
      <c r="F236" s="108">
        <f>SUM(F244,F252,F260)</f>
        <v>4400</v>
      </c>
      <c r="G236" s="242"/>
      <c r="H236" s="233"/>
      <c r="I236" s="161"/>
      <c r="J236" s="161"/>
      <c r="K236" s="84">
        <v>814</v>
      </c>
      <c r="L236" s="85">
        <f>SUM(D246,D254,D262)</f>
        <v>5000</v>
      </c>
      <c r="M236" s="85">
        <f>SUM(E246,E254,E262)</f>
        <v>4400</v>
      </c>
      <c r="N236" s="85">
        <f>SUM(F246,F254,F262)</f>
        <v>4400</v>
      </c>
    </row>
    <row r="237" spans="1:14" s="2" customFormat="1" ht="12.75" customHeight="1">
      <c r="A237" s="179" t="s">
        <v>12</v>
      </c>
      <c r="B237" s="180"/>
      <c r="C237" s="15"/>
      <c r="D237" s="108"/>
      <c r="E237" s="108"/>
      <c r="F237" s="108"/>
      <c r="G237" s="242"/>
      <c r="H237" s="233"/>
      <c r="I237" s="161"/>
      <c r="J237" s="161"/>
      <c r="K237" s="84">
        <v>815</v>
      </c>
      <c r="L237" s="85">
        <v>0</v>
      </c>
      <c r="M237" s="85">
        <v>0</v>
      </c>
      <c r="N237" s="85">
        <v>0</v>
      </c>
    </row>
    <row r="238" spans="1:12" s="2" customFormat="1" ht="12.75" customHeight="1">
      <c r="A238" s="179" t="s">
        <v>5</v>
      </c>
      <c r="B238" s="180"/>
      <c r="C238" s="15">
        <f>SUM(C246,C254,C262)</f>
        <v>13800</v>
      </c>
      <c r="D238" s="108">
        <f>SUM(D246,D254,D262)</f>
        <v>5000</v>
      </c>
      <c r="E238" s="108">
        <f>SUM(E246,E254,E262)</f>
        <v>4400</v>
      </c>
      <c r="F238" s="108">
        <f>SUM(F246,F254,F262)</f>
        <v>4400</v>
      </c>
      <c r="G238" s="242"/>
      <c r="H238" s="233"/>
      <c r="I238" s="161"/>
      <c r="J238" s="161"/>
      <c r="K238" s="84"/>
      <c r="L238" s="87"/>
    </row>
    <row r="239" spans="1:12" s="2" customFormat="1" ht="12.75" customHeight="1">
      <c r="A239" s="179" t="s">
        <v>6</v>
      </c>
      <c r="B239" s="180"/>
      <c r="C239" s="15"/>
      <c r="D239" s="108"/>
      <c r="E239" s="108"/>
      <c r="F239" s="108"/>
      <c r="G239" s="242"/>
      <c r="H239" s="233"/>
      <c r="I239" s="161"/>
      <c r="J239" s="161"/>
      <c r="K239" s="84"/>
      <c r="L239" s="87"/>
    </row>
    <row r="240" spans="1:12" s="2" customFormat="1" ht="12.75" customHeight="1">
      <c r="A240" s="179" t="s">
        <v>7</v>
      </c>
      <c r="B240" s="180"/>
      <c r="C240" s="15"/>
      <c r="D240" s="108"/>
      <c r="E240" s="108"/>
      <c r="F240" s="108"/>
      <c r="G240" s="243"/>
      <c r="H240" s="234"/>
      <c r="I240" s="161"/>
      <c r="J240" s="161"/>
      <c r="K240" s="84"/>
      <c r="L240" s="87"/>
    </row>
    <row r="241" spans="1:10" ht="12.75" customHeight="1">
      <c r="A241" s="179" t="s">
        <v>103</v>
      </c>
      <c r="B241" s="240"/>
      <c r="C241" s="15"/>
      <c r="D241" s="108"/>
      <c r="E241" s="108"/>
      <c r="F241" s="108"/>
      <c r="G241" s="243"/>
      <c r="H241" s="234"/>
      <c r="I241" s="161"/>
      <c r="J241" s="161"/>
    </row>
    <row r="242" spans="1:10" ht="12.75" customHeight="1">
      <c r="A242" s="179" t="s">
        <v>102</v>
      </c>
      <c r="B242" s="180"/>
      <c r="C242" s="15"/>
      <c r="D242" s="108"/>
      <c r="E242" s="108"/>
      <c r="F242" s="108"/>
      <c r="G242" s="244"/>
      <c r="H242" s="235"/>
      <c r="I242" s="161"/>
      <c r="J242" s="161"/>
    </row>
    <row r="243" spans="1:12" ht="85.5" customHeight="1">
      <c r="A243" s="45" t="s">
        <v>136</v>
      </c>
      <c r="B243" s="157" t="s">
        <v>354</v>
      </c>
      <c r="C243" s="5"/>
      <c r="D243" s="101"/>
      <c r="E243" s="110"/>
      <c r="F243" s="110"/>
      <c r="G243" s="177" t="s">
        <v>13</v>
      </c>
      <c r="H243" s="171" t="s">
        <v>16</v>
      </c>
      <c r="I243" s="160" t="s">
        <v>98</v>
      </c>
      <c r="J243" s="160" t="s">
        <v>269</v>
      </c>
      <c r="K243" s="319"/>
      <c r="L243" s="320"/>
    </row>
    <row r="244" spans="1:10" ht="14.25" customHeight="1">
      <c r="A244" s="167" t="s">
        <v>9</v>
      </c>
      <c r="B244" s="168"/>
      <c r="C244" s="5">
        <f>SUM(C245:C250)</f>
        <v>7300</v>
      </c>
      <c r="D244" s="101">
        <f>SUM(D245:D250)</f>
        <v>2500</v>
      </c>
      <c r="E244" s="101">
        <f>SUM(E245:E250)</f>
        <v>2400</v>
      </c>
      <c r="F244" s="101">
        <f>SUM(F245:F250)</f>
        <v>2400</v>
      </c>
      <c r="G244" s="178"/>
      <c r="H244" s="172"/>
      <c r="I244" s="161"/>
      <c r="J244" s="161"/>
    </row>
    <row r="245" spans="1:10" ht="14.25" customHeight="1">
      <c r="A245" s="158" t="s">
        <v>12</v>
      </c>
      <c r="B245" s="158"/>
      <c r="C245" s="5"/>
      <c r="D245" s="101"/>
      <c r="E245" s="101"/>
      <c r="F245" s="101"/>
      <c r="G245" s="178"/>
      <c r="H245" s="172"/>
      <c r="I245" s="161"/>
      <c r="J245" s="161"/>
    </row>
    <row r="246" spans="1:12" s="20" customFormat="1" ht="14.25" customHeight="1">
      <c r="A246" s="158" t="s">
        <v>5</v>
      </c>
      <c r="B246" s="158"/>
      <c r="C246" s="43">
        <f>SUM(D246:F246)</f>
        <v>7300</v>
      </c>
      <c r="D246" s="122">
        <v>2500</v>
      </c>
      <c r="E246" s="122">
        <v>2400</v>
      </c>
      <c r="F246" s="122">
        <v>2400</v>
      </c>
      <c r="G246" s="178"/>
      <c r="H246" s="172"/>
      <c r="I246" s="161"/>
      <c r="J246" s="161"/>
      <c r="K246" s="84"/>
      <c r="L246" s="88"/>
    </row>
    <row r="247" spans="1:10" ht="14.25" customHeight="1">
      <c r="A247" s="158" t="s">
        <v>6</v>
      </c>
      <c r="B247" s="158"/>
      <c r="C247" s="5"/>
      <c r="D247" s="101"/>
      <c r="E247" s="101"/>
      <c r="F247" s="101"/>
      <c r="G247" s="178"/>
      <c r="H247" s="172"/>
      <c r="I247" s="161"/>
      <c r="J247" s="161"/>
    </row>
    <row r="248" spans="1:10" ht="14.25" customHeight="1">
      <c r="A248" s="158" t="s">
        <v>7</v>
      </c>
      <c r="B248" s="158"/>
      <c r="C248" s="5"/>
      <c r="D248" s="101"/>
      <c r="E248" s="101"/>
      <c r="F248" s="101"/>
      <c r="G248" s="178"/>
      <c r="H248" s="172"/>
      <c r="I248" s="161"/>
      <c r="J248" s="161"/>
    </row>
    <row r="249" spans="1:10" ht="14.25" customHeight="1">
      <c r="A249" s="167" t="s">
        <v>103</v>
      </c>
      <c r="B249" s="168"/>
      <c r="C249" s="5"/>
      <c r="D249" s="101"/>
      <c r="E249" s="101"/>
      <c r="F249" s="101"/>
      <c r="G249" s="178"/>
      <c r="H249" s="172"/>
      <c r="I249" s="161"/>
      <c r="J249" s="161"/>
    </row>
    <row r="250" spans="1:10" ht="14.25" customHeight="1">
      <c r="A250" s="167" t="s">
        <v>102</v>
      </c>
      <c r="B250" s="168"/>
      <c r="C250" s="5"/>
      <c r="D250" s="101"/>
      <c r="E250" s="101"/>
      <c r="F250" s="101"/>
      <c r="G250" s="178"/>
      <c r="H250" s="172"/>
      <c r="I250" s="161"/>
      <c r="J250" s="161"/>
    </row>
    <row r="251" spans="1:10" ht="102.75" customHeight="1">
      <c r="A251" s="7" t="s">
        <v>137</v>
      </c>
      <c r="B251" s="4" t="s">
        <v>339</v>
      </c>
      <c r="C251" s="5"/>
      <c r="D251" s="101"/>
      <c r="E251" s="101"/>
      <c r="F251" s="101"/>
      <c r="G251" s="177" t="s">
        <v>13</v>
      </c>
      <c r="H251" s="171" t="s">
        <v>196</v>
      </c>
      <c r="I251" s="160" t="s">
        <v>98</v>
      </c>
      <c r="J251" s="160" t="s">
        <v>269</v>
      </c>
    </row>
    <row r="252" spans="1:10" ht="12.75" customHeight="1">
      <c r="A252" s="167" t="s">
        <v>9</v>
      </c>
      <c r="B252" s="168"/>
      <c r="C252" s="5">
        <f>SUM(C253:C258)</f>
        <v>6500</v>
      </c>
      <c r="D252" s="101">
        <f>SUM(D253:D258)</f>
        <v>2500</v>
      </c>
      <c r="E252" s="101">
        <f>SUM(E253:E258)</f>
        <v>2000</v>
      </c>
      <c r="F252" s="101">
        <f>SUM(F253:F258)</f>
        <v>2000</v>
      </c>
      <c r="G252" s="178"/>
      <c r="H252" s="172"/>
      <c r="I252" s="161"/>
      <c r="J252" s="161"/>
    </row>
    <row r="253" spans="1:10" ht="12.75" customHeight="1">
      <c r="A253" s="238" t="s">
        <v>12</v>
      </c>
      <c r="B253" s="239"/>
      <c r="C253" s="11"/>
      <c r="D253" s="109"/>
      <c r="E253" s="101"/>
      <c r="F253" s="101"/>
      <c r="G253" s="178"/>
      <c r="H253" s="172"/>
      <c r="I253" s="161"/>
      <c r="J253" s="161"/>
    </row>
    <row r="254" spans="1:12" s="20" customFormat="1" ht="12.75" customHeight="1">
      <c r="A254" s="158" t="s">
        <v>5</v>
      </c>
      <c r="B254" s="158"/>
      <c r="C254" s="43">
        <f>SUM(D254:F254)</f>
        <v>6500</v>
      </c>
      <c r="D254" s="122">
        <v>2500</v>
      </c>
      <c r="E254" s="122">
        <v>2000</v>
      </c>
      <c r="F254" s="122">
        <v>2000</v>
      </c>
      <c r="G254" s="178"/>
      <c r="H254" s="172"/>
      <c r="I254" s="161"/>
      <c r="J254" s="161"/>
      <c r="K254" s="84"/>
      <c r="L254" s="88"/>
    </row>
    <row r="255" spans="1:10" ht="12.75" customHeight="1">
      <c r="A255" s="158" t="s">
        <v>6</v>
      </c>
      <c r="B255" s="158"/>
      <c r="C255" s="5"/>
      <c r="D255" s="101"/>
      <c r="E255" s="101"/>
      <c r="F255" s="101"/>
      <c r="G255" s="178"/>
      <c r="H255" s="172"/>
      <c r="I255" s="161"/>
      <c r="J255" s="161"/>
    </row>
    <row r="256" spans="1:10" ht="12.75" customHeight="1">
      <c r="A256" s="167" t="s">
        <v>7</v>
      </c>
      <c r="B256" s="168"/>
      <c r="C256" s="5"/>
      <c r="D256" s="101"/>
      <c r="E256" s="101"/>
      <c r="F256" s="101"/>
      <c r="G256" s="178"/>
      <c r="H256" s="172"/>
      <c r="I256" s="161"/>
      <c r="J256" s="161"/>
    </row>
    <row r="257" spans="1:10" ht="12.75" customHeight="1">
      <c r="A257" s="167" t="s">
        <v>103</v>
      </c>
      <c r="B257" s="168"/>
      <c r="C257" s="5"/>
      <c r="D257" s="101"/>
      <c r="E257" s="101"/>
      <c r="F257" s="101"/>
      <c r="G257" s="178"/>
      <c r="H257" s="172"/>
      <c r="I257" s="161"/>
      <c r="J257" s="161"/>
    </row>
    <row r="258" spans="1:10" ht="12.75" customHeight="1">
      <c r="A258" s="167" t="s">
        <v>102</v>
      </c>
      <c r="B258" s="168"/>
      <c r="C258" s="5"/>
      <c r="D258" s="101"/>
      <c r="E258" s="101"/>
      <c r="F258" s="101"/>
      <c r="G258" s="178"/>
      <c r="H258" s="172"/>
      <c r="I258" s="161"/>
      <c r="J258" s="161"/>
    </row>
    <row r="259" spans="1:10" ht="27" customHeight="1">
      <c r="A259" s="7" t="s">
        <v>138</v>
      </c>
      <c r="B259" s="4" t="s">
        <v>94</v>
      </c>
      <c r="C259" s="5"/>
      <c r="D259" s="101"/>
      <c r="E259" s="101"/>
      <c r="F259" s="101"/>
      <c r="G259" s="217" t="s">
        <v>13</v>
      </c>
      <c r="H259" s="187" t="s">
        <v>195</v>
      </c>
      <c r="I259" s="160" t="s">
        <v>98</v>
      </c>
      <c r="J259" s="160" t="s">
        <v>269</v>
      </c>
    </row>
    <row r="260" spans="1:12" ht="12.75" customHeight="1">
      <c r="A260" s="167" t="s">
        <v>9</v>
      </c>
      <c r="B260" s="168"/>
      <c r="C260" s="5">
        <f>SUM(C261:C266)</f>
        <v>0</v>
      </c>
      <c r="D260" s="101">
        <f>SUM(D261:D266)</f>
        <v>0</v>
      </c>
      <c r="E260" s="101">
        <f>SUM(E261:E266)</f>
        <v>0</v>
      </c>
      <c r="F260" s="101">
        <f>SUM(F261:F266)</f>
        <v>0</v>
      </c>
      <c r="G260" s="218"/>
      <c r="H260" s="188"/>
      <c r="I260" s="161"/>
      <c r="J260" s="161"/>
      <c r="K260" s="319"/>
      <c r="L260" s="321"/>
    </row>
    <row r="261" spans="1:12" ht="12.75" customHeight="1">
      <c r="A261" s="238" t="s">
        <v>12</v>
      </c>
      <c r="B261" s="239"/>
      <c r="C261" s="11"/>
      <c r="D261" s="109"/>
      <c r="E261" s="101"/>
      <c r="F261" s="101"/>
      <c r="G261" s="218"/>
      <c r="H261" s="188"/>
      <c r="I261" s="161"/>
      <c r="J261" s="161"/>
      <c r="K261" s="319"/>
      <c r="L261" s="321"/>
    </row>
    <row r="262" spans="1:12" s="20" customFormat="1" ht="12.75" customHeight="1">
      <c r="A262" s="158" t="s">
        <v>5</v>
      </c>
      <c r="B262" s="158"/>
      <c r="C262" s="5">
        <f>SUM(D262:F262)</f>
        <v>0</v>
      </c>
      <c r="D262" s="101">
        <v>0</v>
      </c>
      <c r="E262" s="101">
        <v>0</v>
      </c>
      <c r="F262" s="101">
        <v>0</v>
      </c>
      <c r="G262" s="218"/>
      <c r="H262" s="188"/>
      <c r="I262" s="161"/>
      <c r="J262" s="161"/>
      <c r="K262" s="84"/>
      <c r="L262" s="88"/>
    </row>
    <row r="263" spans="1:10" ht="12.75" customHeight="1">
      <c r="A263" s="158" t="s">
        <v>6</v>
      </c>
      <c r="B263" s="158"/>
      <c r="C263" s="5"/>
      <c r="D263" s="101"/>
      <c r="E263" s="101"/>
      <c r="F263" s="101"/>
      <c r="G263" s="148"/>
      <c r="H263" s="47"/>
      <c r="I263" s="161"/>
      <c r="J263" s="161"/>
    </row>
    <row r="264" spans="1:10" ht="12.75" customHeight="1">
      <c r="A264" s="158" t="s">
        <v>7</v>
      </c>
      <c r="B264" s="158"/>
      <c r="C264" s="5"/>
      <c r="D264" s="101"/>
      <c r="E264" s="101"/>
      <c r="F264" s="101"/>
      <c r="G264" s="148"/>
      <c r="H264" s="47"/>
      <c r="I264" s="161"/>
      <c r="J264" s="161"/>
    </row>
    <row r="265" spans="1:10" ht="12.75" customHeight="1">
      <c r="A265" s="167" t="s">
        <v>103</v>
      </c>
      <c r="B265" s="304"/>
      <c r="C265" s="5"/>
      <c r="D265" s="101"/>
      <c r="E265" s="101"/>
      <c r="F265" s="101"/>
      <c r="G265" s="148"/>
      <c r="H265" s="47"/>
      <c r="I265" s="161"/>
      <c r="J265" s="161"/>
    </row>
    <row r="266" spans="1:10" ht="12.75" customHeight="1">
      <c r="A266" s="167" t="s">
        <v>102</v>
      </c>
      <c r="B266" s="168"/>
      <c r="C266" s="5"/>
      <c r="D266" s="101"/>
      <c r="E266" s="101"/>
      <c r="F266" s="101"/>
      <c r="G266" s="148"/>
      <c r="H266" s="47"/>
      <c r="I266" s="161"/>
      <c r="J266" s="161"/>
    </row>
    <row r="267" spans="1:10" ht="82.5" customHeight="1">
      <c r="A267" s="29" t="s">
        <v>110</v>
      </c>
      <c r="B267" s="15" t="s">
        <v>142</v>
      </c>
      <c r="C267" s="14"/>
      <c r="D267" s="113"/>
      <c r="E267" s="113"/>
      <c r="F267" s="113"/>
      <c r="G267" s="196"/>
      <c r="H267" s="296" t="s">
        <v>197</v>
      </c>
      <c r="I267" s="160" t="s">
        <v>98</v>
      </c>
      <c r="J267" s="160" t="s">
        <v>269</v>
      </c>
    </row>
    <row r="268" spans="1:12" s="2" customFormat="1" ht="12" customHeight="1">
      <c r="A268" s="173" t="s">
        <v>9</v>
      </c>
      <c r="B268" s="173"/>
      <c r="C268" s="15">
        <f>SUM(C275,C283)</f>
        <v>0</v>
      </c>
      <c r="D268" s="108">
        <f>SUM(D275,D283)</f>
        <v>0</v>
      </c>
      <c r="E268" s="108">
        <f>SUM(E275,E283)</f>
        <v>0</v>
      </c>
      <c r="F268" s="108">
        <f>SUM(F275,F283)</f>
        <v>0</v>
      </c>
      <c r="G268" s="196"/>
      <c r="H268" s="297"/>
      <c r="I268" s="161"/>
      <c r="J268" s="161"/>
      <c r="K268" s="84"/>
      <c r="L268" s="87"/>
    </row>
    <row r="269" spans="1:12" s="2" customFormat="1" ht="12" customHeight="1">
      <c r="A269" s="173" t="s">
        <v>12</v>
      </c>
      <c r="B269" s="173"/>
      <c r="C269" s="15"/>
      <c r="D269" s="108"/>
      <c r="E269" s="108"/>
      <c r="F269" s="108"/>
      <c r="G269" s="196"/>
      <c r="H269" s="297"/>
      <c r="I269" s="161"/>
      <c r="J269" s="161"/>
      <c r="K269" s="84">
        <v>813</v>
      </c>
      <c r="L269" s="87">
        <v>0</v>
      </c>
    </row>
    <row r="270" spans="1:12" s="2" customFormat="1" ht="12" customHeight="1">
      <c r="A270" s="173" t="s">
        <v>5</v>
      </c>
      <c r="B270" s="173"/>
      <c r="C270" s="15">
        <f>SUM(C277,C285)</f>
        <v>0</v>
      </c>
      <c r="D270" s="108">
        <f>SUM(D277,D285)</f>
        <v>0</v>
      </c>
      <c r="E270" s="108">
        <f>SUM(E277,E285)</f>
        <v>0</v>
      </c>
      <c r="F270" s="108">
        <f>SUM(F277,F285)</f>
        <v>0</v>
      </c>
      <c r="G270" s="196"/>
      <c r="H270" s="297"/>
      <c r="I270" s="161"/>
      <c r="J270" s="161"/>
      <c r="K270" s="84">
        <v>814</v>
      </c>
      <c r="L270" s="87">
        <v>0</v>
      </c>
    </row>
    <row r="271" spans="1:12" s="2" customFormat="1" ht="12" customHeight="1">
      <c r="A271" s="173" t="s">
        <v>6</v>
      </c>
      <c r="B271" s="173"/>
      <c r="C271" s="15"/>
      <c r="D271" s="108"/>
      <c r="E271" s="108"/>
      <c r="F271" s="108"/>
      <c r="G271" s="196"/>
      <c r="H271" s="297"/>
      <c r="I271" s="161"/>
      <c r="J271" s="161"/>
      <c r="K271" s="84">
        <v>815</v>
      </c>
      <c r="L271" s="87">
        <v>0</v>
      </c>
    </row>
    <row r="272" spans="1:12" s="2" customFormat="1" ht="12" customHeight="1">
      <c r="A272" s="173" t="s">
        <v>7</v>
      </c>
      <c r="B272" s="173"/>
      <c r="C272" s="15"/>
      <c r="D272" s="108"/>
      <c r="E272" s="108"/>
      <c r="F272" s="108"/>
      <c r="G272" s="196"/>
      <c r="H272" s="297"/>
      <c r="I272" s="161"/>
      <c r="J272" s="161"/>
      <c r="K272" s="84"/>
      <c r="L272" s="87"/>
    </row>
    <row r="273" spans="1:10" ht="12" customHeight="1">
      <c r="A273" s="173" t="s">
        <v>102</v>
      </c>
      <c r="B273" s="173"/>
      <c r="C273" s="15"/>
      <c r="D273" s="108"/>
      <c r="E273" s="108"/>
      <c r="F273" s="108"/>
      <c r="G273" s="196"/>
      <c r="H273" s="298"/>
      <c r="I273" s="161"/>
      <c r="J273" s="161"/>
    </row>
    <row r="274" spans="1:10" ht="37.5" customHeight="1">
      <c r="A274" s="7" t="s">
        <v>139</v>
      </c>
      <c r="B274" s="4" t="s">
        <v>15</v>
      </c>
      <c r="C274" s="5"/>
      <c r="D274" s="101"/>
      <c r="E274" s="101"/>
      <c r="F274" s="101"/>
      <c r="G274" s="165" t="s">
        <v>10</v>
      </c>
      <c r="H274" s="171" t="s">
        <v>198</v>
      </c>
      <c r="I274" s="160"/>
      <c r="J274" s="160"/>
    </row>
    <row r="275" spans="1:10" ht="13.5" customHeight="1">
      <c r="A275" s="158" t="s">
        <v>9</v>
      </c>
      <c r="B275" s="158"/>
      <c r="C275" s="4">
        <f>SUM(C276:C281)</f>
        <v>0</v>
      </c>
      <c r="D275" s="102">
        <f>SUM(D276:D281)</f>
        <v>0</v>
      </c>
      <c r="E275" s="102">
        <f>SUM(E276:E281)</f>
        <v>0</v>
      </c>
      <c r="F275" s="102">
        <f>SUM(F276:F281)</f>
        <v>0</v>
      </c>
      <c r="G275" s="165"/>
      <c r="H275" s="172"/>
      <c r="I275" s="161"/>
      <c r="J275" s="161"/>
    </row>
    <row r="276" spans="1:10" ht="13.5" customHeight="1">
      <c r="A276" s="158" t="s">
        <v>12</v>
      </c>
      <c r="B276" s="158"/>
      <c r="C276" s="5"/>
      <c r="D276" s="101"/>
      <c r="E276" s="101"/>
      <c r="F276" s="101"/>
      <c r="G276" s="165"/>
      <c r="H276" s="172"/>
      <c r="I276" s="161"/>
      <c r="J276" s="161"/>
    </row>
    <row r="277" spans="1:12" s="20" customFormat="1" ht="13.5" customHeight="1">
      <c r="A277" s="158" t="s">
        <v>5</v>
      </c>
      <c r="B277" s="158"/>
      <c r="C277" s="5">
        <v>0</v>
      </c>
      <c r="D277" s="101">
        <v>0</v>
      </c>
      <c r="E277" s="101">
        <v>0</v>
      </c>
      <c r="F277" s="101">
        <v>0</v>
      </c>
      <c r="G277" s="165"/>
      <c r="H277" s="172"/>
      <c r="I277" s="161"/>
      <c r="J277" s="161"/>
      <c r="K277" s="84"/>
      <c r="L277" s="88"/>
    </row>
    <row r="278" spans="1:10" ht="13.5" customHeight="1">
      <c r="A278" s="158" t="s">
        <v>6</v>
      </c>
      <c r="B278" s="158"/>
      <c r="C278" s="5"/>
      <c r="D278" s="101"/>
      <c r="E278" s="101"/>
      <c r="F278" s="101"/>
      <c r="G278" s="165"/>
      <c r="H278" s="172"/>
      <c r="I278" s="161"/>
      <c r="J278" s="161"/>
    </row>
    <row r="279" spans="1:10" ht="13.5" customHeight="1">
      <c r="A279" s="158" t="s">
        <v>7</v>
      </c>
      <c r="B279" s="158"/>
      <c r="C279" s="5"/>
      <c r="D279" s="101"/>
      <c r="E279" s="101"/>
      <c r="F279" s="101"/>
      <c r="G279" s="165"/>
      <c r="H279" s="172"/>
      <c r="I279" s="161"/>
      <c r="J279" s="161"/>
    </row>
    <row r="280" spans="1:12" s="2" customFormat="1" ht="13.5" customHeight="1">
      <c r="A280" s="158" t="s">
        <v>103</v>
      </c>
      <c r="B280" s="159"/>
      <c r="C280" s="5"/>
      <c r="D280" s="101"/>
      <c r="E280" s="101"/>
      <c r="F280" s="101"/>
      <c r="G280" s="165"/>
      <c r="H280" s="172"/>
      <c r="I280" s="161"/>
      <c r="J280" s="161"/>
      <c r="K280" s="84"/>
      <c r="L280" s="87"/>
    </row>
    <row r="281" spans="1:10" ht="13.5" customHeight="1">
      <c r="A281" s="158" t="s">
        <v>102</v>
      </c>
      <c r="B281" s="158"/>
      <c r="C281" s="5"/>
      <c r="D281" s="101"/>
      <c r="E281" s="101"/>
      <c r="F281" s="101"/>
      <c r="G281" s="165"/>
      <c r="H281" s="172"/>
      <c r="I281" s="176"/>
      <c r="J281" s="161"/>
    </row>
    <row r="282" spans="1:10" ht="39" customHeight="1">
      <c r="A282" s="7" t="s">
        <v>140</v>
      </c>
      <c r="B282" s="4" t="s">
        <v>286</v>
      </c>
      <c r="C282" s="5"/>
      <c r="D282" s="101"/>
      <c r="E282" s="101"/>
      <c r="F282" s="101"/>
      <c r="G282" s="229" t="s">
        <v>311</v>
      </c>
      <c r="H282" s="171" t="s">
        <v>287</v>
      </c>
      <c r="I282" s="160"/>
      <c r="J282" s="160"/>
    </row>
    <row r="283" spans="1:10" ht="12.75" customHeight="1">
      <c r="A283" s="167" t="s">
        <v>9</v>
      </c>
      <c r="B283" s="168"/>
      <c r="C283" s="4">
        <f>SUM(C284:C288)</f>
        <v>0</v>
      </c>
      <c r="D283" s="102">
        <f>SUM(D284:D288)</f>
        <v>0</v>
      </c>
      <c r="E283" s="102">
        <f>SUM(E284:E288)</f>
        <v>0</v>
      </c>
      <c r="F283" s="102">
        <f>SUM(F284:F288)</f>
        <v>0</v>
      </c>
      <c r="G283" s="230"/>
      <c r="H283" s="172"/>
      <c r="I283" s="161"/>
      <c r="J283" s="161"/>
    </row>
    <row r="284" spans="1:10" ht="12.75" customHeight="1">
      <c r="A284" s="238" t="s">
        <v>12</v>
      </c>
      <c r="B284" s="239"/>
      <c r="C284" s="11"/>
      <c r="D284" s="109"/>
      <c r="E284" s="101"/>
      <c r="F284" s="101"/>
      <c r="G284" s="230"/>
      <c r="H284" s="172"/>
      <c r="I284" s="161"/>
      <c r="J284" s="161"/>
    </row>
    <row r="285" spans="1:12" s="20" customFormat="1" ht="12.75" customHeight="1">
      <c r="A285" s="158" t="s">
        <v>5</v>
      </c>
      <c r="B285" s="158"/>
      <c r="C285" s="5">
        <v>0</v>
      </c>
      <c r="D285" s="101">
        <v>0</v>
      </c>
      <c r="E285" s="101">
        <v>0</v>
      </c>
      <c r="F285" s="101">
        <v>0</v>
      </c>
      <c r="G285" s="230"/>
      <c r="H285" s="172"/>
      <c r="I285" s="161"/>
      <c r="J285" s="161"/>
      <c r="K285" s="84"/>
      <c r="L285" s="88"/>
    </row>
    <row r="286" spans="1:10" ht="12.75" customHeight="1">
      <c r="A286" s="236" t="s">
        <v>6</v>
      </c>
      <c r="B286" s="237"/>
      <c r="C286" s="40"/>
      <c r="D286" s="123"/>
      <c r="E286" s="101"/>
      <c r="F286" s="101"/>
      <c r="G286" s="230"/>
      <c r="H286" s="172"/>
      <c r="I286" s="161"/>
      <c r="J286" s="161"/>
    </row>
    <row r="287" spans="1:10" ht="12.75" customHeight="1">
      <c r="A287" s="167" t="s">
        <v>7</v>
      </c>
      <c r="B287" s="168"/>
      <c r="C287" s="5"/>
      <c r="D287" s="101"/>
      <c r="E287" s="101"/>
      <c r="F287" s="101"/>
      <c r="G287" s="230"/>
      <c r="H287" s="172"/>
      <c r="I287" s="161"/>
      <c r="J287" s="161"/>
    </row>
    <row r="288" spans="1:10" ht="12.75" customHeight="1">
      <c r="A288" s="167" t="s">
        <v>102</v>
      </c>
      <c r="B288" s="168"/>
      <c r="C288" s="5"/>
      <c r="D288" s="101"/>
      <c r="E288" s="101"/>
      <c r="F288" s="101"/>
      <c r="G288" s="231"/>
      <c r="H288" s="190"/>
      <c r="I288" s="176"/>
      <c r="J288" s="161"/>
    </row>
    <row r="289" spans="1:10" ht="63" customHeight="1">
      <c r="A289" s="29" t="s">
        <v>141</v>
      </c>
      <c r="B289" s="15" t="s">
        <v>143</v>
      </c>
      <c r="C289" s="14"/>
      <c r="D289" s="113"/>
      <c r="E289" s="113"/>
      <c r="F289" s="113"/>
      <c r="G289" s="325"/>
      <c r="H289" s="187" t="s">
        <v>199</v>
      </c>
      <c r="I289" s="160" t="s">
        <v>98</v>
      </c>
      <c r="J289" s="160" t="s">
        <v>269</v>
      </c>
    </row>
    <row r="290" spans="1:12" s="2" customFormat="1" ht="13.5" customHeight="1">
      <c r="A290" s="225" t="s">
        <v>9</v>
      </c>
      <c r="B290" s="226"/>
      <c r="C290" s="15">
        <f>SUM(C298,C306,C314,C322,C330,C338,C345,C353)</f>
        <v>5355</v>
      </c>
      <c r="D290" s="108">
        <f>SUM(D298,D306,D314,D322,D330,D338,D345,D353)</f>
        <v>1815</v>
      </c>
      <c r="E290" s="108">
        <f>SUM(E298,E306,E314,E322,E330,E338,E345,E353)</f>
        <v>1780</v>
      </c>
      <c r="F290" s="108">
        <f>SUM(F298,F306,F314,F322,F330,F338,F345,F353)</f>
        <v>1760</v>
      </c>
      <c r="G290" s="325"/>
      <c r="H290" s="188"/>
      <c r="I290" s="161"/>
      <c r="J290" s="161"/>
      <c r="K290" s="84"/>
      <c r="L290" s="85"/>
    </row>
    <row r="291" spans="1:14" s="2" customFormat="1" ht="13.5" customHeight="1">
      <c r="A291" s="225" t="s">
        <v>12</v>
      </c>
      <c r="B291" s="226"/>
      <c r="C291" s="15"/>
      <c r="D291" s="108"/>
      <c r="E291" s="108"/>
      <c r="F291" s="108"/>
      <c r="G291" s="325"/>
      <c r="H291" s="188"/>
      <c r="I291" s="161"/>
      <c r="J291" s="161"/>
      <c r="K291" s="84">
        <v>813</v>
      </c>
      <c r="L291" s="85">
        <f>SUM(D332,D340)</f>
        <v>330</v>
      </c>
      <c r="M291" s="85">
        <f>SUM(E332,E340)</f>
        <v>280</v>
      </c>
      <c r="N291" s="85">
        <f>SUM(F332,F340)</f>
        <v>360</v>
      </c>
    </row>
    <row r="292" spans="1:14" s="2" customFormat="1" ht="13.5" customHeight="1">
      <c r="A292" s="225" t="s">
        <v>5</v>
      </c>
      <c r="B292" s="226"/>
      <c r="C292" s="15">
        <f>SUM(C300,C308,C316,C324,C332,C340,C347,C355)</f>
        <v>5355</v>
      </c>
      <c r="D292" s="108">
        <f>SUM(D300,D308,D316,D324,D332,D340,D347,D355)</f>
        <v>1815</v>
      </c>
      <c r="E292" s="108">
        <f>SUM(E300,E308,E316,E324,E332,E340,E347,E355)</f>
        <v>1780</v>
      </c>
      <c r="F292" s="108">
        <f>SUM(F300,F308,F316,F324,F332,F340,F347,F355)</f>
        <v>1760</v>
      </c>
      <c r="G292" s="325"/>
      <c r="H292" s="188"/>
      <c r="I292" s="161"/>
      <c r="J292" s="161"/>
      <c r="K292" s="84">
        <v>814</v>
      </c>
      <c r="L292" s="85">
        <f>SUM(D300,D316,D355)</f>
        <v>0</v>
      </c>
      <c r="M292" s="85">
        <f>SUM(E300,E316,E355)</f>
        <v>0</v>
      </c>
      <c r="N292" s="85">
        <f>SUM(F300,F316,F355)</f>
        <v>0</v>
      </c>
    </row>
    <row r="293" spans="1:14" s="2" customFormat="1" ht="13.5" customHeight="1">
      <c r="A293" s="225" t="s">
        <v>6</v>
      </c>
      <c r="B293" s="226"/>
      <c r="C293" s="15"/>
      <c r="D293" s="108"/>
      <c r="E293" s="108"/>
      <c r="F293" s="108"/>
      <c r="G293" s="325"/>
      <c r="H293" s="188"/>
      <c r="I293" s="161"/>
      <c r="J293" s="161"/>
      <c r="K293" s="84">
        <v>815</v>
      </c>
      <c r="L293" s="85">
        <f>SUM(D308,D324,D347,D363)</f>
        <v>1485</v>
      </c>
      <c r="M293" s="85">
        <f>SUM(E308,E324,E347,E363)</f>
        <v>1500</v>
      </c>
      <c r="N293" s="85">
        <f>SUM(F308,F324,F347,F363)</f>
        <v>1400</v>
      </c>
    </row>
    <row r="294" spans="1:12" s="2" customFormat="1" ht="13.5" customHeight="1">
      <c r="A294" s="225" t="s">
        <v>7</v>
      </c>
      <c r="B294" s="226"/>
      <c r="C294" s="15"/>
      <c r="D294" s="108"/>
      <c r="E294" s="108"/>
      <c r="F294" s="108"/>
      <c r="G294" s="325"/>
      <c r="H294" s="188"/>
      <c r="I294" s="161"/>
      <c r="J294" s="161"/>
      <c r="K294" s="84"/>
      <c r="L294" s="85"/>
    </row>
    <row r="295" spans="1:12" s="2" customFormat="1" ht="13.5" customHeight="1">
      <c r="A295" s="225" t="s">
        <v>103</v>
      </c>
      <c r="B295" s="293"/>
      <c r="C295" s="15"/>
      <c r="D295" s="108"/>
      <c r="E295" s="108"/>
      <c r="F295" s="108"/>
      <c r="G295" s="325"/>
      <c r="H295" s="188"/>
      <c r="I295" s="161"/>
      <c r="J295" s="161"/>
      <c r="K295" s="84"/>
      <c r="L295" s="85"/>
    </row>
    <row r="296" spans="1:10" ht="13.5" customHeight="1">
      <c r="A296" s="225" t="s">
        <v>102</v>
      </c>
      <c r="B296" s="226"/>
      <c r="C296" s="15"/>
      <c r="D296" s="108"/>
      <c r="E296" s="108"/>
      <c r="F296" s="108"/>
      <c r="G296" s="325"/>
      <c r="H296" s="189"/>
      <c r="I296" s="161"/>
      <c r="J296" s="161"/>
    </row>
    <row r="297" spans="1:10" ht="48.75" customHeight="1">
      <c r="A297" s="7" t="s">
        <v>144</v>
      </c>
      <c r="B297" s="4" t="s">
        <v>243</v>
      </c>
      <c r="C297" s="5"/>
      <c r="D297" s="101"/>
      <c r="E297" s="101"/>
      <c r="F297" s="101"/>
      <c r="G297" s="224" t="s">
        <v>38</v>
      </c>
      <c r="H297" s="166" t="s">
        <v>36</v>
      </c>
      <c r="I297" s="160" t="s">
        <v>98</v>
      </c>
      <c r="J297" s="160" t="s">
        <v>269</v>
      </c>
    </row>
    <row r="298" spans="1:10" ht="14.25" customHeight="1">
      <c r="A298" s="158" t="s">
        <v>9</v>
      </c>
      <c r="B298" s="158"/>
      <c r="C298" s="5">
        <f>SUM(C299:C304)</f>
        <v>0</v>
      </c>
      <c r="D298" s="101">
        <f>SUM(D299:D304)</f>
        <v>0</v>
      </c>
      <c r="E298" s="101">
        <f>SUM(E299:E304)</f>
        <v>0</v>
      </c>
      <c r="F298" s="101">
        <f>SUM(F299:F304)</f>
        <v>0</v>
      </c>
      <c r="G298" s="224"/>
      <c r="H298" s="166"/>
      <c r="I298" s="161"/>
      <c r="J298" s="161"/>
    </row>
    <row r="299" spans="1:10" ht="14.25" customHeight="1">
      <c r="A299" s="158" t="s">
        <v>12</v>
      </c>
      <c r="B299" s="158"/>
      <c r="C299" s="5"/>
      <c r="D299" s="101"/>
      <c r="E299" s="101"/>
      <c r="F299" s="101"/>
      <c r="G299" s="224"/>
      <c r="H299" s="166"/>
      <c r="I299" s="161"/>
      <c r="J299" s="161"/>
    </row>
    <row r="300" spans="1:12" s="20" customFormat="1" ht="14.25" customHeight="1">
      <c r="A300" s="158" t="s">
        <v>5</v>
      </c>
      <c r="B300" s="158"/>
      <c r="C300" s="5">
        <v>0</v>
      </c>
      <c r="D300" s="101">
        <v>0</v>
      </c>
      <c r="E300" s="101">
        <v>0</v>
      </c>
      <c r="F300" s="101">
        <v>0</v>
      </c>
      <c r="G300" s="224"/>
      <c r="H300" s="166"/>
      <c r="I300" s="161"/>
      <c r="J300" s="161"/>
      <c r="K300" s="84"/>
      <c r="L300" s="88"/>
    </row>
    <row r="301" spans="1:10" ht="14.25" customHeight="1">
      <c r="A301" s="158" t="s">
        <v>6</v>
      </c>
      <c r="B301" s="158"/>
      <c r="C301" s="5"/>
      <c r="D301" s="101"/>
      <c r="E301" s="101"/>
      <c r="F301" s="101"/>
      <c r="G301" s="224"/>
      <c r="H301" s="166"/>
      <c r="I301" s="161"/>
      <c r="J301" s="161"/>
    </row>
    <row r="302" spans="1:10" ht="14.25" customHeight="1">
      <c r="A302" s="158" t="s">
        <v>7</v>
      </c>
      <c r="B302" s="158"/>
      <c r="C302" s="5"/>
      <c r="D302" s="101"/>
      <c r="E302" s="101"/>
      <c r="F302" s="101"/>
      <c r="G302" s="224"/>
      <c r="H302" s="166"/>
      <c r="I302" s="161"/>
      <c r="J302" s="161"/>
    </row>
    <row r="303" spans="1:12" s="2" customFormat="1" ht="14.25" customHeight="1">
      <c r="A303" s="158" t="s">
        <v>103</v>
      </c>
      <c r="B303" s="159"/>
      <c r="C303" s="5"/>
      <c r="D303" s="101"/>
      <c r="E303" s="101"/>
      <c r="F303" s="101"/>
      <c r="G303" s="224"/>
      <c r="H303" s="166"/>
      <c r="I303" s="161"/>
      <c r="J303" s="161"/>
      <c r="K303" s="84"/>
      <c r="L303" s="87"/>
    </row>
    <row r="304" spans="1:10" ht="14.25" customHeight="1">
      <c r="A304" s="158" t="s">
        <v>102</v>
      </c>
      <c r="B304" s="158"/>
      <c r="C304" s="5"/>
      <c r="D304" s="101"/>
      <c r="E304" s="101"/>
      <c r="F304" s="101"/>
      <c r="G304" s="224"/>
      <c r="H304" s="166"/>
      <c r="I304" s="161"/>
      <c r="J304" s="161"/>
    </row>
    <row r="305" spans="1:10" ht="39.75" customHeight="1">
      <c r="A305" s="7" t="s">
        <v>50</v>
      </c>
      <c r="B305" s="4" t="s">
        <v>97</v>
      </c>
      <c r="C305" s="5"/>
      <c r="D305" s="101"/>
      <c r="E305" s="101"/>
      <c r="F305" s="101"/>
      <c r="G305" s="165" t="s">
        <v>10</v>
      </c>
      <c r="H305" s="166" t="s">
        <v>21</v>
      </c>
      <c r="I305" s="160" t="s">
        <v>98</v>
      </c>
      <c r="J305" s="160" t="s">
        <v>269</v>
      </c>
    </row>
    <row r="306" spans="1:10" ht="14.25" customHeight="1">
      <c r="A306" s="158" t="s">
        <v>9</v>
      </c>
      <c r="B306" s="158"/>
      <c r="C306" s="5">
        <f>SUM(C307:C312)</f>
        <v>2155</v>
      </c>
      <c r="D306" s="101">
        <f>SUM(D307:D312)</f>
        <v>905</v>
      </c>
      <c r="E306" s="101">
        <f>SUM(E307:E312)</f>
        <v>600</v>
      </c>
      <c r="F306" s="101">
        <f>SUM(F307:F312)</f>
        <v>650</v>
      </c>
      <c r="G306" s="165"/>
      <c r="H306" s="166"/>
      <c r="I306" s="161"/>
      <c r="J306" s="161"/>
    </row>
    <row r="307" spans="1:10" ht="14.25" customHeight="1">
      <c r="A307" s="158" t="s">
        <v>12</v>
      </c>
      <c r="B307" s="158"/>
      <c r="C307" s="5"/>
      <c r="D307" s="101"/>
      <c r="E307" s="101"/>
      <c r="F307" s="101"/>
      <c r="G307" s="165"/>
      <c r="H307" s="166"/>
      <c r="I307" s="161"/>
      <c r="J307" s="161"/>
    </row>
    <row r="308" spans="1:12" s="20" customFormat="1" ht="14.25" customHeight="1">
      <c r="A308" s="158" t="s">
        <v>5</v>
      </c>
      <c r="B308" s="158"/>
      <c r="C308" s="12">
        <f>SUM(D308:F308)</f>
        <v>2155</v>
      </c>
      <c r="D308" s="112">
        <v>905</v>
      </c>
      <c r="E308" s="112">
        <v>600</v>
      </c>
      <c r="F308" s="112">
        <v>650</v>
      </c>
      <c r="G308" s="165"/>
      <c r="H308" s="166"/>
      <c r="I308" s="161"/>
      <c r="J308" s="161"/>
      <c r="K308" s="84"/>
      <c r="L308" s="88"/>
    </row>
    <row r="309" spans="1:10" ht="14.25" customHeight="1">
      <c r="A309" s="158" t="s">
        <v>6</v>
      </c>
      <c r="B309" s="158"/>
      <c r="C309" s="5"/>
      <c r="D309" s="101"/>
      <c r="E309" s="101"/>
      <c r="F309" s="101"/>
      <c r="G309" s="165"/>
      <c r="H309" s="166"/>
      <c r="I309" s="161"/>
      <c r="J309" s="161"/>
    </row>
    <row r="310" spans="1:10" ht="14.25" customHeight="1">
      <c r="A310" s="158" t="s">
        <v>7</v>
      </c>
      <c r="B310" s="158"/>
      <c r="C310" s="5"/>
      <c r="D310" s="101"/>
      <c r="E310" s="101"/>
      <c r="F310" s="101"/>
      <c r="G310" s="165"/>
      <c r="H310" s="166"/>
      <c r="I310" s="161"/>
      <c r="J310" s="161"/>
    </row>
    <row r="311" spans="1:12" s="2" customFormat="1" ht="14.25" customHeight="1">
      <c r="A311" s="158" t="s">
        <v>103</v>
      </c>
      <c r="B311" s="159"/>
      <c r="C311" s="5"/>
      <c r="D311" s="101"/>
      <c r="E311" s="101"/>
      <c r="F311" s="101"/>
      <c r="G311" s="165"/>
      <c r="H311" s="166"/>
      <c r="I311" s="161"/>
      <c r="J311" s="161"/>
      <c r="K311" s="84"/>
      <c r="L311" s="87"/>
    </row>
    <row r="312" spans="1:10" ht="14.25" customHeight="1">
      <c r="A312" s="158" t="s">
        <v>102</v>
      </c>
      <c r="B312" s="158"/>
      <c r="C312" s="5"/>
      <c r="D312" s="101"/>
      <c r="E312" s="101"/>
      <c r="F312" s="101"/>
      <c r="G312" s="165"/>
      <c r="H312" s="166"/>
      <c r="I312" s="161"/>
      <c r="J312" s="161"/>
    </row>
    <row r="313" spans="1:10" ht="46.5" customHeight="1">
      <c r="A313" s="7" t="s">
        <v>50</v>
      </c>
      <c r="B313" s="4" t="s">
        <v>97</v>
      </c>
      <c r="C313" s="5"/>
      <c r="D313" s="101"/>
      <c r="E313" s="101"/>
      <c r="F313" s="101"/>
      <c r="G313" s="224" t="s">
        <v>38</v>
      </c>
      <c r="H313" s="166" t="s">
        <v>21</v>
      </c>
      <c r="I313" s="160" t="s">
        <v>98</v>
      </c>
      <c r="J313" s="160" t="s">
        <v>269</v>
      </c>
    </row>
    <row r="314" spans="1:10" ht="13.5" customHeight="1">
      <c r="A314" s="158" t="s">
        <v>9</v>
      </c>
      <c r="B314" s="158"/>
      <c r="C314" s="5">
        <f>SUM(C315:C320)</f>
        <v>0</v>
      </c>
      <c r="D314" s="101">
        <f>SUM(D315:D320)</f>
        <v>0</v>
      </c>
      <c r="E314" s="101">
        <f>SUM(E315:E320)</f>
        <v>0</v>
      </c>
      <c r="F314" s="101">
        <f>SUM(F315:F320)</f>
        <v>0</v>
      </c>
      <c r="G314" s="224"/>
      <c r="H314" s="166"/>
      <c r="I314" s="161"/>
      <c r="J314" s="161"/>
    </row>
    <row r="315" spans="1:10" ht="13.5" customHeight="1">
      <c r="A315" s="158" t="s">
        <v>12</v>
      </c>
      <c r="B315" s="158"/>
      <c r="C315" s="5"/>
      <c r="D315" s="101"/>
      <c r="E315" s="101"/>
      <c r="F315" s="101"/>
      <c r="G315" s="224"/>
      <c r="H315" s="166"/>
      <c r="I315" s="161"/>
      <c r="J315" s="161"/>
    </row>
    <row r="316" spans="1:12" s="20" customFormat="1" ht="13.5" customHeight="1">
      <c r="A316" s="158" t="s">
        <v>5</v>
      </c>
      <c r="B316" s="158"/>
      <c r="C316" s="5">
        <f>SUM(D316:F316)</f>
        <v>0</v>
      </c>
      <c r="D316" s="101">
        <v>0</v>
      </c>
      <c r="E316" s="101">
        <v>0</v>
      </c>
      <c r="F316" s="101">
        <v>0</v>
      </c>
      <c r="G316" s="224"/>
      <c r="H316" s="166"/>
      <c r="I316" s="161"/>
      <c r="J316" s="161"/>
      <c r="K316" s="84"/>
      <c r="L316" s="88"/>
    </row>
    <row r="317" spans="1:10" ht="13.5" customHeight="1">
      <c r="A317" s="158" t="s">
        <v>6</v>
      </c>
      <c r="B317" s="158"/>
      <c r="C317" s="5"/>
      <c r="D317" s="101"/>
      <c r="E317" s="101"/>
      <c r="F317" s="101"/>
      <c r="G317" s="224"/>
      <c r="H317" s="166"/>
      <c r="I317" s="161"/>
      <c r="J317" s="161"/>
    </row>
    <row r="318" spans="1:10" ht="13.5" customHeight="1">
      <c r="A318" s="158" t="s">
        <v>7</v>
      </c>
      <c r="B318" s="158"/>
      <c r="C318" s="5"/>
      <c r="D318" s="101"/>
      <c r="E318" s="101"/>
      <c r="F318" s="101"/>
      <c r="G318" s="224"/>
      <c r="H318" s="166"/>
      <c r="I318" s="161"/>
      <c r="J318" s="161"/>
    </row>
    <row r="319" spans="1:12" s="2" customFormat="1" ht="13.5" customHeight="1">
      <c r="A319" s="158" t="s">
        <v>103</v>
      </c>
      <c r="B319" s="159"/>
      <c r="C319" s="5"/>
      <c r="D319" s="101"/>
      <c r="E319" s="101"/>
      <c r="F319" s="101"/>
      <c r="G319" s="224"/>
      <c r="H319" s="166"/>
      <c r="I319" s="161"/>
      <c r="J319" s="161"/>
      <c r="K319" s="84"/>
      <c r="L319" s="87"/>
    </row>
    <row r="320" spans="1:10" ht="13.5" customHeight="1">
      <c r="A320" s="158" t="s">
        <v>102</v>
      </c>
      <c r="B320" s="158"/>
      <c r="C320" s="5"/>
      <c r="D320" s="101"/>
      <c r="E320" s="101"/>
      <c r="F320" s="101"/>
      <c r="G320" s="224"/>
      <c r="H320" s="166"/>
      <c r="I320" s="161"/>
      <c r="J320" s="161"/>
    </row>
    <row r="321" spans="1:10" ht="115.5" customHeight="1">
      <c r="A321" s="7" t="s">
        <v>145</v>
      </c>
      <c r="B321" s="155" t="s">
        <v>353</v>
      </c>
      <c r="C321" s="5"/>
      <c r="D321" s="101"/>
      <c r="E321" s="101"/>
      <c r="F321" s="101"/>
      <c r="G321" s="185" t="s">
        <v>10</v>
      </c>
      <c r="H321" s="199" t="s">
        <v>21</v>
      </c>
      <c r="I321" s="160" t="s">
        <v>98</v>
      </c>
      <c r="J321" s="160" t="s">
        <v>269</v>
      </c>
    </row>
    <row r="322" spans="1:10" ht="14.25" customHeight="1">
      <c r="A322" s="158" t="s">
        <v>9</v>
      </c>
      <c r="B322" s="158"/>
      <c r="C322" s="5">
        <f>SUM(C323:C328)</f>
        <v>1650</v>
      </c>
      <c r="D322" s="101">
        <f>SUM(D323:D328)</f>
        <v>400</v>
      </c>
      <c r="E322" s="101">
        <f>SUM(E323:E328)</f>
        <v>700</v>
      </c>
      <c r="F322" s="101">
        <f>SUM(F323:F328)</f>
        <v>550</v>
      </c>
      <c r="G322" s="186"/>
      <c r="H322" s="200"/>
      <c r="I322" s="161"/>
      <c r="J322" s="161"/>
    </row>
    <row r="323" spans="1:10" ht="14.25" customHeight="1">
      <c r="A323" s="158" t="s">
        <v>12</v>
      </c>
      <c r="B323" s="158"/>
      <c r="C323" s="5"/>
      <c r="D323" s="101"/>
      <c r="E323" s="101"/>
      <c r="F323" s="101"/>
      <c r="G323" s="186"/>
      <c r="H323" s="200"/>
      <c r="I323" s="161"/>
      <c r="J323" s="161"/>
    </row>
    <row r="324" spans="1:12" s="20" customFormat="1" ht="14.25" customHeight="1">
      <c r="A324" s="158" t="s">
        <v>5</v>
      </c>
      <c r="B324" s="158"/>
      <c r="C324" s="12">
        <f>SUM(D324:F324)</f>
        <v>1650</v>
      </c>
      <c r="D324" s="112">
        <v>400</v>
      </c>
      <c r="E324" s="112">
        <v>700</v>
      </c>
      <c r="F324" s="112">
        <v>550</v>
      </c>
      <c r="G324" s="186"/>
      <c r="H324" s="200"/>
      <c r="I324" s="161"/>
      <c r="J324" s="161"/>
      <c r="K324" s="84"/>
      <c r="L324" s="88"/>
    </row>
    <row r="325" spans="1:10" ht="14.25" customHeight="1">
      <c r="A325" s="158" t="s">
        <v>6</v>
      </c>
      <c r="B325" s="158"/>
      <c r="C325" s="5"/>
      <c r="D325" s="101"/>
      <c r="E325" s="101"/>
      <c r="F325" s="101"/>
      <c r="G325" s="186"/>
      <c r="H325" s="200"/>
      <c r="I325" s="161"/>
      <c r="J325" s="161"/>
    </row>
    <row r="326" spans="1:10" ht="14.25" customHeight="1">
      <c r="A326" s="158" t="s">
        <v>7</v>
      </c>
      <c r="B326" s="158"/>
      <c r="C326" s="5"/>
      <c r="D326" s="101"/>
      <c r="E326" s="101"/>
      <c r="F326" s="101"/>
      <c r="G326" s="186"/>
      <c r="H326" s="200"/>
      <c r="I326" s="161"/>
      <c r="J326" s="161"/>
    </row>
    <row r="327" spans="1:12" s="2" customFormat="1" ht="14.25" customHeight="1">
      <c r="A327" s="158" t="s">
        <v>103</v>
      </c>
      <c r="B327" s="159"/>
      <c r="C327" s="5"/>
      <c r="D327" s="101"/>
      <c r="E327" s="101"/>
      <c r="F327" s="101"/>
      <c r="G327" s="186"/>
      <c r="H327" s="200"/>
      <c r="I327" s="161"/>
      <c r="J327" s="161"/>
      <c r="K327" s="84"/>
      <c r="L327" s="87"/>
    </row>
    <row r="328" spans="1:10" ht="14.25" customHeight="1">
      <c r="A328" s="158" t="s">
        <v>102</v>
      </c>
      <c r="B328" s="158"/>
      <c r="C328" s="5"/>
      <c r="D328" s="101"/>
      <c r="E328" s="101"/>
      <c r="F328" s="101"/>
      <c r="G328" s="197"/>
      <c r="H328" s="201"/>
      <c r="I328" s="176"/>
      <c r="J328" s="176"/>
    </row>
    <row r="329" spans="1:10" ht="63.75" customHeight="1">
      <c r="A329" s="7" t="s">
        <v>146</v>
      </c>
      <c r="B329" s="4" t="s">
        <v>288</v>
      </c>
      <c r="C329" s="5"/>
      <c r="D329" s="101"/>
      <c r="E329" s="101"/>
      <c r="F329" s="101"/>
      <c r="G329" s="182" t="s">
        <v>19</v>
      </c>
      <c r="H329" s="166" t="s">
        <v>21</v>
      </c>
      <c r="I329" s="160" t="s">
        <v>98</v>
      </c>
      <c r="J329" s="160" t="s">
        <v>269</v>
      </c>
    </row>
    <row r="330" spans="1:12" s="20" customFormat="1" ht="14.25" customHeight="1">
      <c r="A330" s="158" t="s">
        <v>9</v>
      </c>
      <c r="B330" s="158"/>
      <c r="C330" s="5">
        <f>SUM(C331:C336)</f>
        <v>610</v>
      </c>
      <c r="D330" s="101">
        <f>SUM(D331:D336)</f>
        <v>200</v>
      </c>
      <c r="E330" s="101">
        <f>SUM(E331:E336)</f>
        <v>150</v>
      </c>
      <c r="F330" s="101">
        <f>SUM(F331:F336)</f>
        <v>260</v>
      </c>
      <c r="G330" s="182"/>
      <c r="H330" s="166"/>
      <c r="I330" s="161"/>
      <c r="J330" s="161"/>
      <c r="K330" s="84"/>
      <c r="L330" s="88"/>
    </row>
    <row r="331" spans="1:12" s="20" customFormat="1" ht="14.25" customHeight="1">
      <c r="A331" s="158" t="s">
        <v>12</v>
      </c>
      <c r="B331" s="158"/>
      <c r="C331" s="5"/>
      <c r="D331" s="101"/>
      <c r="E331" s="101"/>
      <c r="F331" s="101"/>
      <c r="G331" s="182"/>
      <c r="H331" s="166"/>
      <c r="I331" s="161"/>
      <c r="J331" s="161"/>
      <c r="K331" s="84"/>
      <c r="L331" s="88"/>
    </row>
    <row r="332" spans="1:12" s="20" customFormat="1" ht="14.25" customHeight="1">
      <c r="A332" s="158" t="s">
        <v>5</v>
      </c>
      <c r="B332" s="158"/>
      <c r="C332" s="19">
        <f>SUM(D332:F332)</f>
        <v>610</v>
      </c>
      <c r="D332" s="111">
        <v>200</v>
      </c>
      <c r="E332" s="111">
        <v>150</v>
      </c>
      <c r="F332" s="151">
        <v>260</v>
      </c>
      <c r="G332" s="182"/>
      <c r="H332" s="166"/>
      <c r="I332" s="161"/>
      <c r="J332" s="161"/>
      <c r="K332" s="84"/>
      <c r="L332" s="88"/>
    </row>
    <row r="333" spans="1:12" s="20" customFormat="1" ht="14.25" customHeight="1">
      <c r="A333" s="158" t="s">
        <v>6</v>
      </c>
      <c r="B333" s="158"/>
      <c r="C333" s="5"/>
      <c r="D333" s="101"/>
      <c r="E333" s="101"/>
      <c r="F333" s="101"/>
      <c r="G333" s="182"/>
      <c r="H333" s="166"/>
      <c r="I333" s="161"/>
      <c r="J333" s="161"/>
      <c r="K333" s="84"/>
      <c r="L333" s="88"/>
    </row>
    <row r="334" spans="1:12" s="20" customFormat="1" ht="14.25" customHeight="1">
      <c r="A334" s="158" t="s">
        <v>7</v>
      </c>
      <c r="B334" s="158"/>
      <c r="C334" s="5"/>
      <c r="D334" s="101"/>
      <c r="E334" s="101"/>
      <c r="F334" s="101"/>
      <c r="G334" s="182"/>
      <c r="H334" s="166"/>
      <c r="I334" s="161"/>
      <c r="J334" s="161"/>
      <c r="K334" s="84"/>
      <c r="L334" s="88"/>
    </row>
    <row r="335" spans="1:12" s="41" customFormat="1" ht="14.25" customHeight="1">
      <c r="A335" s="158" t="s">
        <v>103</v>
      </c>
      <c r="B335" s="159"/>
      <c r="C335" s="5"/>
      <c r="D335" s="101"/>
      <c r="E335" s="101"/>
      <c r="F335" s="101"/>
      <c r="G335" s="182"/>
      <c r="H335" s="166"/>
      <c r="I335" s="161"/>
      <c r="J335" s="161"/>
      <c r="K335" s="84"/>
      <c r="L335" s="89"/>
    </row>
    <row r="336" spans="1:12" s="20" customFormat="1" ht="14.25" customHeight="1">
      <c r="A336" s="158" t="s">
        <v>102</v>
      </c>
      <c r="B336" s="158"/>
      <c r="C336" s="5"/>
      <c r="D336" s="101"/>
      <c r="E336" s="101"/>
      <c r="F336" s="101"/>
      <c r="G336" s="182"/>
      <c r="H336" s="166"/>
      <c r="I336" s="161"/>
      <c r="J336" s="161"/>
      <c r="K336" s="84"/>
      <c r="L336" s="88"/>
    </row>
    <row r="337" spans="1:12" s="20" customFormat="1" ht="66.75" customHeight="1">
      <c r="A337" s="7" t="s">
        <v>147</v>
      </c>
      <c r="B337" s="4" t="s">
        <v>289</v>
      </c>
      <c r="C337" s="5"/>
      <c r="D337" s="101"/>
      <c r="E337" s="101"/>
      <c r="F337" s="101"/>
      <c r="G337" s="182" t="s">
        <v>19</v>
      </c>
      <c r="H337" s="166" t="s">
        <v>37</v>
      </c>
      <c r="I337" s="160" t="s">
        <v>98</v>
      </c>
      <c r="J337" s="160" t="s">
        <v>269</v>
      </c>
      <c r="K337" s="84"/>
      <c r="L337" s="88"/>
    </row>
    <row r="338" spans="1:12" s="20" customFormat="1" ht="13.5" customHeight="1">
      <c r="A338" s="158" t="s">
        <v>9</v>
      </c>
      <c r="B338" s="158"/>
      <c r="C338" s="5">
        <f>SUM(C339:C343)</f>
        <v>360</v>
      </c>
      <c r="D338" s="101">
        <f>SUM(D339:D343)</f>
        <v>130</v>
      </c>
      <c r="E338" s="101">
        <f>SUM(E339:E343)</f>
        <v>130</v>
      </c>
      <c r="F338" s="101">
        <f>SUM(F339:F343)</f>
        <v>100</v>
      </c>
      <c r="G338" s="182"/>
      <c r="H338" s="166"/>
      <c r="I338" s="161"/>
      <c r="J338" s="161"/>
      <c r="K338" s="84"/>
      <c r="L338" s="88"/>
    </row>
    <row r="339" spans="1:12" s="20" customFormat="1" ht="13.5" customHeight="1">
      <c r="A339" s="158" t="s">
        <v>12</v>
      </c>
      <c r="B339" s="158"/>
      <c r="C339" s="5"/>
      <c r="D339" s="101"/>
      <c r="E339" s="101"/>
      <c r="F339" s="101"/>
      <c r="G339" s="182"/>
      <c r="H339" s="166"/>
      <c r="I339" s="161"/>
      <c r="J339" s="161"/>
      <c r="K339" s="84"/>
      <c r="L339" s="88"/>
    </row>
    <row r="340" spans="1:12" s="20" customFormat="1" ht="13.5" customHeight="1">
      <c r="A340" s="158" t="s">
        <v>5</v>
      </c>
      <c r="B340" s="158"/>
      <c r="C340" s="19">
        <f>SUM(D340:F340)</f>
        <v>360</v>
      </c>
      <c r="D340" s="111">
        <v>130</v>
      </c>
      <c r="E340" s="151">
        <v>130</v>
      </c>
      <c r="F340" s="111">
        <v>100</v>
      </c>
      <c r="G340" s="182"/>
      <c r="H340" s="166"/>
      <c r="I340" s="161"/>
      <c r="J340" s="161"/>
      <c r="K340" s="84"/>
      <c r="L340" s="88"/>
    </row>
    <row r="341" spans="1:12" s="20" customFormat="1" ht="13.5" customHeight="1">
      <c r="A341" s="158" t="s">
        <v>6</v>
      </c>
      <c r="B341" s="158"/>
      <c r="C341" s="5"/>
      <c r="D341" s="101"/>
      <c r="E341" s="101"/>
      <c r="F341" s="101"/>
      <c r="G341" s="182"/>
      <c r="H341" s="166"/>
      <c r="I341" s="161"/>
      <c r="J341" s="161"/>
      <c r="K341" s="84"/>
      <c r="L341" s="88"/>
    </row>
    <row r="342" spans="1:12" s="20" customFormat="1" ht="13.5" customHeight="1">
      <c r="A342" s="158" t="s">
        <v>7</v>
      </c>
      <c r="B342" s="158"/>
      <c r="C342" s="5"/>
      <c r="D342" s="101"/>
      <c r="E342" s="101"/>
      <c r="F342" s="101"/>
      <c r="G342" s="182"/>
      <c r="H342" s="166"/>
      <c r="I342" s="161"/>
      <c r="J342" s="161"/>
      <c r="K342" s="84"/>
      <c r="L342" s="88"/>
    </row>
    <row r="343" spans="1:12" s="41" customFormat="1" ht="13.5" customHeight="1">
      <c r="A343" s="158" t="s">
        <v>103</v>
      </c>
      <c r="B343" s="159"/>
      <c r="C343" s="5"/>
      <c r="D343" s="101"/>
      <c r="E343" s="101"/>
      <c r="F343" s="101"/>
      <c r="G343" s="182"/>
      <c r="H343" s="166"/>
      <c r="I343" s="161"/>
      <c r="J343" s="161"/>
      <c r="K343" s="84"/>
      <c r="L343" s="89"/>
    </row>
    <row r="344" spans="1:12" s="20" customFormat="1" ht="42.75" customHeight="1">
      <c r="A344" s="7" t="s">
        <v>148</v>
      </c>
      <c r="B344" s="4" t="s">
        <v>200</v>
      </c>
      <c r="C344" s="5"/>
      <c r="D344" s="101"/>
      <c r="E344" s="109"/>
      <c r="F344" s="109"/>
      <c r="G344" s="185" t="s">
        <v>10</v>
      </c>
      <c r="H344" s="199" t="s">
        <v>39</v>
      </c>
      <c r="I344" s="160" t="s">
        <v>98</v>
      </c>
      <c r="J344" s="160" t="s">
        <v>269</v>
      </c>
      <c r="K344" s="84"/>
      <c r="L344" s="88"/>
    </row>
    <row r="345" spans="1:12" s="20" customFormat="1" ht="15" customHeight="1">
      <c r="A345" s="158" t="s">
        <v>9</v>
      </c>
      <c r="B345" s="158"/>
      <c r="C345" s="5">
        <f>SUM(C346:C351)</f>
        <v>580</v>
      </c>
      <c r="D345" s="101">
        <f>SUM(D346:D351)</f>
        <v>180</v>
      </c>
      <c r="E345" s="101">
        <f>SUM(E346:E351)</f>
        <v>200</v>
      </c>
      <c r="F345" s="101">
        <f>SUM(F346:F351)</f>
        <v>200</v>
      </c>
      <c r="G345" s="186"/>
      <c r="H345" s="200"/>
      <c r="I345" s="161"/>
      <c r="J345" s="161"/>
      <c r="K345" s="84"/>
      <c r="L345" s="88"/>
    </row>
    <row r="346" spans="1:12" s="20" customFormat="1" ht="15" customHeight="1">
      <c r="A346" s="158" t="s">
        <v>12</v>
      </c>
      <c r="B346" s="158"/>
      <c r="C346" s="5"/>
      <c r="D346" s="101"/>
      <c r="E346" s="101"/>
      <c r="F346" s="101"/>
      <c r="G346" s="186"/>
      <c r="H346" s="200"/>
      <c r="I346" s="161"/>
      <c r="J346" s="161"/>
      <c r="K346" s="84"/>
      <c r="L346" s="88"/>
    </row>
    <row r="347" spans="1:12" s="20" customFormat="1" ht="15" customHeight="1">
      <c r="A347" s="158" t="s">
        <v>5</v>
      </c>
      <c r="B347" s="158"/>
      <c r="C347" s="12">
        <f>SUM(D347:F347)</f>
        <v>580</v>
      </c>
      <c r="D347" s="112">
        <v>180</v>
      </c>
      <c r="E347" s="112">
        <v>200</v>
      </c>
      <c r="F347" s="112">
        <v>200</v>
      </c>
      <c r="G347" s="186"/>
      <c r="H347" s="200"/>
      <c r="I347" s="161"/>
      <c r="J347" s="161"/>
      <c r="K347" s="84"/>
      <c r="L347" s="88"/>
    </row>
    <row r="348" spans="1:12" s="20" customFormat="1" ht="15" customHeight="1">
      <c r="A348" s="158" t="s">
        <v>6</v>
      </c>
      <c r="B348" s="158"/>
      <c r="C348" s="5"/>
      <c r="D348" s="101"/>
      <c r="E348" s="101"/>
      <c r="F348" s="101"/>
      <c r="G348" s="68"/>
      <c r="H348" s="9"/>
      <c r="I348" s="161"/>
      <c r="J348" s="161"/>
      <c r="K348" s="84"/>
      <c r="L348" s="88"/>
    </row>
    <row r="349" spans="1:12" s="20" customFormat="1" ht="15" customHeight="1">
      <c r="A349" s="158" t="s">
        <v>7</v>
      </c>
      <c r="B349" s="158"/>
      <c r="C349" s="5"/>
      <c r="D349" s="101"/>
      <c r="E349" s="101"/>
      <c r="F349" s="101"/>
      <c r="G349" s="68"/>
      <c r="H349" s="9"/>
      <c r="I349" s="161"/>
      <c r="J349" s="161"/>
      <c r="K349" s="84"/>
      <c r="L349" s="88"/>
    </row>
    <row r="350" spans="1:12" s="41" customFormat="1" ht="15" customHeight="1">
      <c r="A350" s="158" t="s">
        <v>103</v>
      </c>
      <c r="B350" s="159"/>
      <c r="C350" s="5"/>
      <c r="D350" s="101"/>
      <c r="E350" s="101"/>
      <c r="F350" s="101"/>
      <c r="G350" s="68"/>
      <c r="H350" s="9"/>
      <c r="I350" s="161"/>
      <c r="J350" s="161"/>
      <c r="K350" s="84"/>
      <c r="L350" s="89"/>
    </row>
    <row r="351" spans="1:12" s="20" customFormat="1" ht="15" customHeight="1">
      <c r="A351" s="158" t="s">
        <v>102</v>
      </c>
      <c r="B351" s="158"/>
      <c r="C351" s="5"/>
      <c r="D351" s="101"/>
      <c r="E351" s="101"/>
      <c r="F351" s="101"/>
      <c r="G351" s="69"/>
      <c r="H351" s="10"/>
      <c r="I351" s="161"/>
      <c r="J351" s="161"/>
      <c r="K351" s="84"/>
      <c r="L351" s="88"/>
    </row>
    <row r="352" spans="1:12" s="20" customFormat="1" ht="40.5" customHeight="1">
      <c r="A352" s="7" t="s">
        <v>149</v>
      </c>
      <c r="B352" s="4" t="s">
        <v>95</v>
      </c>
      <c r="C352" s="5"/>
      <c r="D352" s="101"/>
      <c r="E352" s="101"/>
      <c r="F352" s="101"/>
      <c r="G352" s="224" t="s">
        <v>38</v>
      </c>
      <c r="H352" s="166" t="s">
        <v>21</v>
      </c>
      <c r="I352" s="160"/>
      <c r="J352" s="160"/>
      <c r="K352" s="84"/>
      <c r="L352" s="88"/>
    </row>
    <row r="353" spans="1:12" s="20" customFormat="1" ht="13.5" customHeight="1">
      <c r="A353" s="158" t="s">
        <v>9</v>
      </c>
      <c r="B353" s="158"/>
      <c r="C353" s="5">
        <f>SUM(C354:C359)</f>
        <v>0</v>
      </c>
      <c r="D353" s="101">
        <f>SUM(D354:D359)</f>
        <v>0</v>
      </c>
      <c r="E353" s="101"/>
      <c r="F353" s="101"/>
      <c r="G353" s="224"/>
      <c r="H353" s="166"/>
      <c r="I353" s="161"/>
      <c r="J353" s="161"/>
      <c r="K353" s="84"/>
      <c r="L353" s="88"/>
    </row>
    <row r="354" spans="1:12" s="20" customFormat="1" ht="13.5" customHeight="1">
      <c r="A354" s="158" t="s">
        <v>12</v>
      </c>
      <c r="B354" s="158"/>
      <c r="C354" s="5"/>
      <c r="D354" s="101"/>
      <c r="E354" s="101"/>
      <c r="F354" s="101"/>
      <c r="G354" s="224"/>
      <c r="H354" s="166"/>
      <c r="I354" s="161"/>
      <c r="J354" s="161"/>
      <c r="K354" s="84"/>
      <c r="L354" s="88"/>
    </row>
    <row r="355" spans="1:12" s="20" customFormat="1" ht="13.5" customHeight="1">
      <c r="A355" s="158" t="s">
        <v>5</v>
      </c>
      <c r="B355" s="158"/>
      <c r="C355" s="5">
        <v>0</v>
      </c>
      <c r="D355" s="101">
        <v>0</v>
      </c>
      <c r="E355" s="101"/>
      <c r="F355" s="101"/>
      <c r="G355" s="224"/>
      <c r="H355" s="166"/>
      <c r="I355" s="161"/>
      <c r="J355" s="161"/>
      <c r="K355" s="84"/>
      <c r="L355" s="88"/>
    </row>
    <row r="356" spans="1:12" s="20" customFormat="1" ht="13.5" customHeight="1">
      <c r="A356" s="158" t="s">
        <v>6</v>
      </c>
      <c r="B356" s="158"/>
      <c r="C356" s="5"/>
      <c r="D356" s="101"/>
      <c r="E356" s="101"/>
      <c r="F356" s="101"/>
      <c r="G356" s="224"/>
      <c r="H356" s="166"/>
      <c r="I356" s="161"/>
      <c r="J356" s="161"/>
      <c r="K356" s="84"/>
      <c r="L356" s="88"/>
    </row>
    <row r="357" spans="1:12" s="20" customFormat="1" ht="13.5" customHeight="1">
      <c r="A357" s="158" t="s">
        <v>7</v>
      </c>
      <c r="B357" s="158"/>
      <c r="C357" s="5"/>
      <c r="D357" s="101"/>
      <c r="E357" s="101"/>
      <c r="F357" s="101"/>
      <c r="G357" s="224"/>
      <c r="H357" s="166"/>
      <c r="I357" s="161"/>
      <c r="J357" s="161"/>
      <c r="K357" s="84"/>
      <c r="L357" s="88"/>
    </row>
    <row r="358" spans="1:12" s="41" customFormat="1" ht="13.5" customHeight="1">
      <c r="A358" s="158" t="s">
        <v>103</v>
      </c>
      <c r="B358" s="159"/>
      <c r="C358" s="5"/>
      <c r="D358" s="101"/>
      <c r="E358" s="101"/>
      <c r="F358" s="101"/>
      <c r="G358" s="224"/>
      <c r="H358" s="166"/>
      <c r="I358" s="161"/>
      <c r="J358" s="161"/>
      <c r="K358" s="84"/>
      <c r="L358" s="89"/>
    </row>
    <row r="359" spans="1:12" s="20" customFormat="1" ht="13.5" customHeight="1">
      <c r="A359" s="158" t="s">
        <v>102</v>
      </c>
      <c r="B359" s="158"/>
      <c r="C359" s="5"/>
      <c r="D359" s="101"/>
      <c r="E359" s="101"/>
      <c r="F359" s="101"/>
      <c r="G359" s="224"/>
      <c r="H359" s="166"/>
      <c r="I359" s="161"/>
      <c r="J359" s="161"/>
      <c r="K359" s="84"/>
      <c r="L359" s="88"/>
    </row>
    <row r="360" spans="1:12" s="20" customFormat="1" ht="60" customHeight="1">
      <c r="A360" s="7" t="s">
        <v>290</v>
      </c>
      <c r="B360" s="4" t="s">
        <v>291</v>
      </c>
      <c r="C360" s="5"/>
      <c r="D360" s="101"/>
      <c r="E360" s="101"/>
      <c r="F360" s="101"/>
      <c r="G360" s="165" t="s">
        <v>10</v>
      </c>
      <c r="H360" s="166" t="s">
        <v>21</v>
      </c>
      <c r="I360" s="160"/>
      <c r="J360" s="160"/>
      <c r="K360" s="84"/>
      <c r="L360" s="88"/>
    </row>
    <row r="361" spans="1:12" s="20" customFormat="1" ht="13.5" customHeight="1">
      <c r="A361" s="158" t="s">
        <v>9</v>
      </c>
      <c r="B361" s="158"/>
      <c r="C361" s="5">
        <f>SUM(C362:C367)</f>
        <v>0</v>
      </c>
      <c r="D361" s="101">
        <f>SUM(D362:D367)</f>
        <v>0</v>
      </c>
      <c r="E361" s="101">
        <f>SUM(E362:E367)</f>
        <v>0</v>
      </c>
      <c r="F361" s="101">
        <f>SUM(F362:F367)</f>
        <v>0</v>
      </c>
      <c r="G361" s="165"/>
      <c r="H361" s="166"/>
      <c r="I361" s="161"/>
      <c r="J361" s="161"/>
      <c r="K361" s="84"/>
      <c r="L361" s="88"/>
    </row>
    <row r="362" spans="1:12" s="20" customFormat="1" ht="13.5" customHeight="1">
      <c r="A362" s="158" t="s">
        <v>12</v>
      </c>
      <c r="B362" s="158"/>
      <c r="C362" s="5"/>
      <c r="D362" s="101"/>
      <c r="E362" s="101"/>
      <c r="F362" s="101"/>
      <c r="G362" s="165"/>
      <c r="H362" s="166"/>
      <c r="I362" s="161"/>
      <c r="J362" s="161"/>
      <c r="K362" s="84"/>
      <c r="L362" s="88"/>
    </row>
    <row r="363" spans="1:12" s="20" customFormat="1" ht="13.5" customHeight="1">
      <c r="A363" s="158" t="s">
        <v>5</v>
      </c>
      <c r="B363" s="158"/>
      <c r="C363" s="5">
        <f>SUM(D363:F363)</f>
        <v>0</v>
      </c>
      <c r="D363" s="101">
        <v>0</v>
      </c>
      <c r="E363" s="101">
        <v>0</v>
      </c>
      <c r="F363" s="101">
        <v>0</v>
      </c>
      <c r="G363" s="165"/>
      <c r="H363" s="166"/>
      <c r="I363" s="161"/>
      <c r="J363" s="161"/>
      <c r="K363" s="84"/>
      <c r="L363" s="88"/>
    </row>
    <row r="364" spans="1:12" s="20" customFormat="1" ht="13.5" customHeight="1">
      <c r="A364" s="158" t="s">
        <v>6</v>
      </c>
      <c r="B364" s="158"/>
      <c r="C364" s="5"/>
      <c r="D364" s="101"/>
      <c r="E364" s="101"/>
      <c r="F364" s="101"/>
      <c r="G364" s="165"/>
      <c r="H364" s="166"/>
      <c r="I364" s="161"/>
      <c r="J364" s="161"/>
      <c r="K364" s="84"/>
      <c r="L364" s="88"/>
    </row>
    <row r="365" spans="1:12" s="20" customFormat="1" ht="13.5" customHeight="1">
      <c r="A365" s="158" t="s">
        <v>7</v>
      </c>
      <c r="B365" s="158"/>
      <c r="C365" s="5"/>
      <c r="D365" s="101"/>
      <c r="E365" s="101"/>
      <c r="F365" s="101"/>
      <c r="G365" s="165"/>
      <c r="H365" s="166"/>
      <c r="I365" s="161"/>
      <c r="J365" s="161"/>
      <c r="K365" s="84"/>
      <c r="L365" s="88"/>
    </row>
    <row r="366" spans="1:12" s="41" customFormat="1" ht="13.5" customHeight="1">
      <c r="A366" s="158" t="s">
        <v>103</v>
      </c>
      <c r="B366" s="159"/>
      <c r="C366" s="5"/>
      <c r="D366" s="101"/>
      <c r="E366" s="101"/>
      <c r="F366" s="101"/>
      <c r="G366" s="165"/>
      <c r="H366" s="166"/>
      <c r="I366" s="161"/>
      <c r="J366" s="161"/>
      <c r="K366" s="84"/>
      <c r="L366" s="89"/>
    </row>
    <row r="367" spans="1:12" s="20" customFormat="1" ht="13.5" customHeight="1">
      <c r="A367" s="158" t="s">
        <v>102</v>
      </c>
      <c r="B367" s="158"/>
      <c r="C367" s="5"/>
      <c r="D367" s="101"/>
      <c r="E367" s="101"/>
      <c r="F367" s="101"/>
      <c r="G367" s="165"/>
      <c r="H367" s="166"/>
      <c r="I367" s="161"/>
      <c r="J367" s="161"/>
      <c r="K367" s="84"/>
      <c r="L367" s="88"/>
    </row>
    <row r="368" spans="1:12" s="20" customFormat="1" ht="52.5" customHeight="1">
      <c r="A368" s="29" t="s">
        <v>30</v>
      </c>
      <c r="B368" s="15" t="s">
        <v>150</v>
      </c>
      <c r="C368" s="14"/>
      <c r="D368" s="113"/>
      <c r="E368" s="113"/>
      <c r="F368" s="113"/>
      <c r="G368" s="181"/>
      <c r="H368" s="195" t="s">
        <v>201</v>
      </c>
      <c r="I368" s="198" t="s">
        <v>98</v>
      </c>
      <c r="J368" s="198" t="s">
        <v>269</v>
      </c>
      <c r="K368" s="84"/>
      <c r="L368" s="88"/>
    </row>
    <row r="369" spans="1:14" s="41" customFormat="1" ht="14.25" customHeight="1">
      <c r="A369" s="173" t="s">
        <v>9</v>
      </c>
      <c r="B369" s="173"/>
      <c r="C369" s="15">
        <f>SUM(C377,C385,C393,C401)</f>
        <v>3510</v>
      </c>
      <c r="D369" s="108">
        <f>SUM(D377,D385,D393,D401)</f>
        <v>1190</v>
      </c>
      <c r="E369" s="108">
        <f>SUM(E377,E385,E393,E401)</f>
        <v>1110</v>
      </c>
      <c r="F369" s="108">
        <f>SUM(F377,F385,F393,F401)</f>
        <v>1210</v>
      </c>
      <c r="G369" s="181"/>
      <c r="H369" s="195"/>
      <c r="I369" s="198"/>
      <c r="J369" s="198"/>
      <c r="K369" s="84">
        <v>815</v>
      </c>
      <c r="L369" s="88">
        <f>SUM(D379,D387,D395,D403)</f>
        <v>1190</v>
      </c>
      <c r="M369" s="88">
        <f>SUM(E379,E387,E395,E403)</f>
        <v>1110</v>
      </c>
      <c r="N369" s="88">
        <f>SUM(F379,F387,F395,F403)</f>
        <v>1210</v>
      </c>
    </row>
    <row r="370" spans="1:12" s="41" customFormat="1" ht="14.25" customHeight="1">
      <c r="A370" s="173" t="s">
        <v>12</v>
      </c>
      <c r="B370" s="173"/>
      <c r="C370" s="15"/>
      <c r="D370" s="108"/>
      <c r="E370" s="108"/>
      <c r="F370" s="108"/>
      <c r="G370" s="181"/>
      <c r="H370" s="195"/>
      <c r="I370" s="198"/>
      <c r="J370" s="198"/>
      <c r="K370" s="84"/>
      <c r="L370" s="89"/>
    </row>
    <row r="371" spans="1:12" s="41" customFormat="1" ht="14.25" customHeight="1">
      <c r="A371" s="173" t="s">
        <v>5</v>
      </c>
      <c r="B371" s="173"/>
      <c r="C371" s="15">
        <f>SUM(C379,C387,C395,C403)</f>
        <v>3510</v>
      </c>
      <c r="D371" s="108">
        <f>SUM(D379,D387,D395,D403)</f>
        <v>1190</v>
      </c>
      <c r="E371" s="108">
        <f>SUM(E379,E387,E395,E403)</f>
        <v>1110</v>
      </c>
      <c r="F371" s="108">
        <f>SUM(F379,F387,F395,F403)</f>
        <v>1210</v>
      </c>
      <c r="G371" s="181"/>
      <c r="H371" s="195"/>
      <c r="I371" s="198"/>
      <c r="J371" s="198"/>
      <c r="K371" s="84"/>
      <c r="L371" s="89"/>
    </row>
    <row r="372" spans="1:12" s="41" customFormat="1" ht="14.25" customHeight="1">
      <c r="A372" s="173" t="s">
        <v>6</v>
      </c>
      <c r="B372" s="173"/>
      <c r="C372" s="15"/>
      <c r="D372" s="108"/>
      <c r="E372" s="108"/>
      <c r="F372" s="108"/>
      <c r="G372" s="181"/>
      <c r="H372" s="195"/>
      <c r="I372" s="198"/>
      <c r="J372" s="198"/>
      <c r="K372" s="84"/>
      <c r="L372" s="89"/>
    </row>
    <row r="373" spans="1:12" s="41" customFormat="1" ht="14.25" customHeight="1">
      <c r="A373" s="173" t="s">
        <v>7</v>
      </c>
      <c r="B373" s="173"/>
      <c r="C373" s="15"/>
      <c r="D373" s="108"/>
      <c r="E373" s="108"/>
      <c r="F373" s="108"/>
      <c r="G373" s="181"/>
      <c r="H373" s="195"/>
      <c r="I373" s="198"/>
      <c r="J373" s="198"/>
      <c r="K373" s="84"/>
      <c r="L373" s="89"/>
    </row>
    <row r="374" spans="1:12" s="41" customFormat="1" ht="14.25" customHeight="1">
      <c r="A374" s="173" t="s">
        <v>103</v>
      </c>
      <c r="B374" s="184"/>
      <c r="C374" s="15"/>
      <c r="D374" s="108"/>
      <c r="E374" s="108"/>
      <c r="F374" s="108"/>
      <c r="G374" s="181"/>
      <c r="H374" s="195"/>
      <c r="I374" s="198"/>
      <c r="J374" s="198"/>
      <c r="K374" s="84"/>
      <c r="L374" s="89"/>
    </row>
    <row r="375" spans="1:12" s="20" customFormat="1" ht="14.25" customHeight="1">
      <c r="A375" s="173" t="s">
        <v>102</v>
      </c>
      <c r="B375" s="173"/>
      <c r="C375" s="15"/>
      <c r="D375" s="108"/>
      <c r="E375" s="108"/>
      <c r="F375" s="108"/>
      <c r="G375" s="181"/>
      <c r="H375" s="195"/>
      <c r="I375" s="198"/>
      <c r="J375" s="198"/>
      <c r="K375" s="84"/>
      <c r="L375" s="88"/>
    </row>
    <row r="376" spans="1:12" s="20" customFormat="1" ht="39" customHeight="1">
      <c r="A376" s="7" t="s">
        <v>51</v>
      </c>
      <c r="B376" s="4" t="s">
        <v>292</v>
      </c>
      <c r="C376" s="5"/>
      <c r="D376" s="101"/>
      <c r="E376" s="101"/>
      <c r="F376" s="101"/>
      <c r="G376" s="165" t="s">
        <v>10</v>
      </c>
      <c r="H376" s="166" t="s">
        <v>202</v>
      </c>
      <c r="I376" s="198"/>
      <c r="J376" s="198"/>
      <c r="K376" s="84"/>
      <c r="L376" s="88"/>
    </row>
    <row r="377" spans="1:12" s="20" customFormat="1" ht="12.75" customHeight="1">
      <c r="A377" s="158" t="s">
        <v>9</v>
      </c>
      <c r="B377" s="158"/>
      <c r="C377" s="5">
        <f>SUM(C378:C383)</f>
        <v>0</v>
      </c>
      <c r="D377" s="101">
        <f>SUM(D378:D383)</f>
        <v>0</v>
      </c>
      <c r="E377" s="101">
        <f>SUM(E378:E383)</f>
        <v>0</v>
      </c>
      <c r="F377" s="101">
        <f>SUM(F378:F383)</f>
        <v>0</v>
      </c>
      <c r="G377" s="165"/>
      <c r="H377" s="166"/>
      <c r="I377" s="198"/>
      <c r="J377" s="198"/>
      <c r="K377" s="84"/>
      <c r="L377" s="88"/>
    </row>
    <row r="378" spans="1:12" s="20" customFormat="1" ht="12.75" customHeight="1">
      <c r="A378" s="158" t="s">
        <v>12</v>
      </c>
      <c r="B378" s="158"/>
      <c r="C378" s="5"/>
      <c r="D378" s="101"/>
      <c r="E378" s="101"/>
      <c r="F378" s="101"/>
      <c r="G378" s="165"/>
      <c r="H378" s="166"/>
      <c r="I378" s="198"/>
      <c r="J378" s="198"/>
      <c r="K378" s="84"/>
      <c r="L378" s="88"/>
    </row>
    <row r="379" spans="1:12" s="20" customFormat="1" ht="12.75" customHeight="1">
      <c r="A379" s="158" t="s">
        <v>5</v>
      </c>
      <c r="B379" s="158"/>
      <c r="C379" s="5">
        <f>SUM(D379:F379)</f>
        <v>0</v>
      </c>
      <c r="D379" s="101">
        <v>0</v>
      </c>
      <c r="E379" s="101">
        <v>0</v>
      </c>
      <c r="F379" s="101">
        <v>0</v>
      </c>
      <c r="G379" s="165"/>
      <c r="H379" s="166"/>
      <c r="I379" s="198"/>
      <c r="J379" s="198"/>
      <c r="K379" s="84" t="s">
        <v>206</v>
      </c>
      <c r="L379" s="88"/>
    </row>
    <row r="380" spans="1:12" s="20" customFormat="1" ht="12.75" customHeight="1">
      <c r="A380" s="158" t="s">
        <v>6</v>
      </c>
      <c r="B380" s="158"/>
      <c r="C380" s="5"/>
      <c r="D380" s="101"/>
      <c r="E380" s="101"/>
      <c r="F380" s="101"/>
      <c r="G380" s="165"/>
      <c r="H380" s="166"/>
      <c r="I380" s="198"/>
      <c r="J380" s="198"/>
      <c r="K380" s="84"/>
      <c r="L380" s="88"/>
    </row>
    <row r="381" spans="1:12" s="20" customFormat="1" ht="12.75" customHeight="1">
      <c r="A381" s="158" t="s">
        <v>7</v>
      </c>
      <c r="B381" s="158"/>
      <c r="C381" s="5"/>
      <c r="D381" s="101"/>
      <c r="E381" s="101"/>
      <c r="F381" s="101"/>
      <c r="G381" s="165"/>
      <c r="H381" s="166"/>
      <c r="I381" s="198"/>
      <c r="J381" s="198"/>
      <c r="K381" s="84"/>
      <c r="L381" s="88"/>
    </row>
    <row r="382" spans="1:12" s="41" customFormat="1" ht="12.75" customHeight="1">
      <c r="A382" s="158" t="s">
        <v>103</v>
      </c>
      <c r="B382" s="159"/>
      <c r="C382" s="5"/>
      <c r="D382" s="101"/>
      <c r="E382" s="101"/>
      <c r="F382" s="101"/>
      <c r="G382" s="165"/>
      <c r="H382" s="166"/>
      <c r="I382" s="198"/>
      <c r="J382" s="198"/>
      <c r="K382" s="84"/>
      <c r="L382" s="89"/>
    </row>
    <row r="383" spans="1:12" s="20" customFormat="1" ht="12.75" customHeight="1">
      <c r="A383" s="158" t="s">
        <v>102</v>
      </c>
      <c r="B383" s="158"/>
      <c r="C383" s="5"/>
      <c r="D383" s="101"/>
      <c r="E383" s="101"/>
      <c r="F383" s="101"/>
      <c r="G383" s="165"/>
      <c r="H383" s="166"/>
      <c r="I383" s="198"/>
      <c r="J383" s="198"/>
      <c r="K383" s="84"/>
      <c r="L383" s="88"/>
    </row>
    <row r="384" spans="1:12" s="20" customFormat="1" ht="42" customHeight="1">
      <c r="A384" s="7" t="s">
        <v>151</v>
      </c>
      <c r="B384" s="4" t="s">
        <v>293</v>
      </c>
      <c r="C384" s="5"/>
      <c r="D384" s="101"/>
      <c r="E384" s="101"/>
      <c r="F384" s="101"/>
      <c r="G384" s="165" t="s">
        <v>10</v>
      </c>
      <c r="H384" s="166" t="s">
        <v>22</v>
      </c>
      <c r="I384" s="198" t="s">
        <v>98</v>
      </c>
      <c r="J384" s="198" t="s">
        <v>269</v>
      </c>
      <c r="K384" s="84"/>
      <c r="L384" s="88"/>
    </row>
    <row r="385" spans="1:12" s="20" customFormat="1" ht="15.75" customHeight="1">
      <c r="A385" s="158" t="s">
        <v>9</v>
      </c>
      <c r="B385" s="158"/>
      <c r="C385" s="5">
        <f>SUM(C386:C391)</f>
        <v>975</v>
      </c>
      <c r="D385" s="101">
        <f>SUM(D386:D391)</f>
        <v>325</v>
      </c>
      <c r="E385" s="101">
        <f>SUM(E386:E391)</f>
        <v>305</v>
      </c>
      <c r="F385" s="101">
        <f>SUM(F386:F391)</f>
        <v>345</v>
      </c>
      <c r="G385" s="165"/>
      <c r="H385" s="166"/>
      <c r="I385" s="198"/>
      <c r="J385" s="198"/>
      <c r="K385" s="84"/>
      <c r="L385" s="88"/>
    </row>
    <row r="386" spans="1:12" s="20" customFormat="1" ht="15.75" customHeight="1">
      <c r="A386" s="158" t="s">
        <v>12</v>
      </c>
      <c r="B386" s="158"/>
      <c r="C386" s="5"/>
      <c r="D386" s="101"/>
      <c r="E386" s="101"/>
      <c r="F386" s="101"/>
      <c r="G386" s="165"/>
      <c r="H386" s="166"/>
      <c r="I386" s="198"/>
      <c r="J386" s="198"/>
      <c r="K386" s="84"/>
      <c r="L386" s="88"/>
    </row>
    <row r="387" spans="1:12" s="20" customFormat="1" ht="15.75" customHeight="1">
      <c r="A387" s="158" t="s">
        <v>5</v>
      </c>
      <c r="B387" s="158"/>
      <c r="C387" s="12">
        <f>SUM(D387:F387)</f>
        <v>975</v>
      </c>
      <c r="D387" s="112">
        <v>325</v>
      </c>
      <c r="E387" s="112">
        <v>305</v>
      </c>
      <c r="F387" s="112">
        <v>345</v>
      </c>
      <c r="G387" s="165"/>
      <c r="H387" s="166"/>
      <c r="I387" s="198"/>
      <c r="J387" s="198"/>
      <c r="K387" s="84"/>
      <c r="L387" s="88"/>
    </row>
    <row r="388" spans="1:12" s="20" customFormat="1" ht="15.75" customHeight="1">
      <c r="A388" s="158" t="s">
        <v>6</v>
      </c>
      <c r="B388" s="158"/>
      <c r="C388" s="5"/>
      <c r="D388" s="101"/>
      <c r="E388" s="101"/>
      <c r="F388" s="101"/>
      <c r="G388" s="165"/>
      <c r="H388" s="166"/>
      <c r="I388" s="198"/>
      <c r="J388" s="198"/>
      <c r="K388" s="84"/>
      <c r="L388" s="88"/>
    </row>
    <row r="389" spans="1:12" s="20" customFormat="1" ht="15.75" customHeight="1">
      <c r="A389" s="158" t="s">
        <v>7</v>
      </c>
      <c r="B389" s="158"/>
      <c r="C389" s="5"/>
      <c r="D389" s="101"/>
      <c r="E389" s="101"/>
      <c r="F389" s="101"/>
      <c r="G389" s="165"/>
      <c r="H389" s="166"/>
      <c r="I389" s="198"/>
      <c r="J389" s="198"/>
      <c r="K389" s="84"/>
      <c r="L389" s="88"/>
    </row>
    <row r="390" spans="1:12" s="41" customFormat="1" ht="15.75" customHeight="1">
      <c r="A390" s="158" t="s">
        <v>103</v>
      </c>
      <c r="B390" s="159"/>
      <c r="C390" s="5"/>
      <c r="D390" s="101"/>
      <c r="E390" s="101"/>
      <c r="F390" s="101"/>
      <c r="G390" s="165"/>
      <c r="H390" s="166"/>
      <c r="I390" s="198"/>
      <c r="J390" s="198"/>
      <c r="K390" s="84"/>
      <c r="L390" s="89"/>
    </row>
    <row r="391" spans="1:12" s="20" customFormat="1" ht="15.75" customHeight="1">
      <c r="A391" s="158" t="s">
        <v>102</v>
      </c>
      <c r="B391" s="158"/>
      <c r="C391" s="5"/>
      <c r="D391" s="101"/>
      <c r="E391" s="101"/>
      <c r="F391" s="101"/>
      <c r="G391" s="165"/>
      <c r="H391" s="166"/>
      <c r="I391" s="198"/>
      <c r="J391" s="198"/>
      <c r="K391" s="84"/>
      <c r="L391" s="88"/>
    </row>
    <row r="392" spans="1:12" s="20" customFormat="1" ht="40.5" customHeight="1">
      <c r="A392" s="7" t="s">
        <v>152</v>
      </c>
      <c r="B392" s="4" t="s">
        <v>203</v>
      </c>
      <c r="C392" s="5"/>
      <c r="D392" s="101"/>
      <c r="E392" s="101"/>
      <c r="F392" s="101"/>
      <c r="G392" s="165" t="s">
        <v>10</v>
      </c>
      <c r="H392" s="166" t="s">
        <v>22</v>
      </c>
      <c r="I392" s="198" t="s">
        <v>98</v>
      </c>
      <c r="J392" s="198" t="s">
        <v>269</v>
      </c>
      <c r="K392" s="84"/>
      <c r="L392" s="88"/>
    </row>
    <row r="393" spans="1:12" s="20" customFormat="1" ht="13.5" customHeight="1">
      <c r="A393" s="158" t="s">
        <v>9</v>
      </c>
      <c r="B393" s="158"/>
      <c r="C393" s="5">
        <f>SUM(C394:C399)</f>
        <v>320</v>
      </c>
      <c r="D393" s="101">
        <f>SUM(D394:D399)</f>
        <v>140</v>
      </c>
      <c r="E393" s="101">
        <f>SUM(E394:E399)</f>
        <v>90</v>
      </c>
      <c r="F393" s="101">
        <f>SUM(F394:F399)</f>
        <v>90</v>
      </c>
      <c r="G393" s="165"/>
      <c r="H393" s="166"/>
      <c r="I393" s="198"/>
      <c r="J393" s="198"/>
      <c r="K393" s="84"/>
      <c r="L393" s="88"/>
    </row>
    <row r="394" spans="1:12" s="20" customFormat="1" ht="13.5" customHeight="1">
      <c r="A394" s="158" t="s">
        <v>12</v>
      </c>
      <c r="B394" s="158"/>
      <c r="C394" s="5"/>
      <c r="D394" s="101"/>
      <c r="E394" s="101"/>
      <c r="F394" s="101"/>
      <c r="G394" s="165"/>
      <c r="H394" s="166"/>
      <c r="I394" s="198"/>
      <c r="J394" s="198"/>
      <c r="K394" s="84"/>
      <c r="L394" s="88"/>
    </row>
    <row r="395" spans="1:12" s="20" customFormat="1" ht="13.5" customHeight="1">
      <c r="A395" s="158" t="s">
        <v>5</v>
      </c>
      <c r="B395" s="158"/>
      <c r="C395" s="12">
        <f>SUM(D395:F395)</f>
        <v>320</v>
      </c>
      <c r="D395" s="112">
        <v>140</v>
      </c>
      <c r="E395" s="112">
        <v>90</v>
      </c>
      <c r="F395" s="112">
        <v>90</v>
      </c>
      <c r="G395" s="165"/>
      <c r="H395" s="166"/>
      <c r="I395" s="198"/>
      <c r="J395" s="198"/>
      <c r="K395" s="84"/>
      <c r="L395" s="88"/>
    </row>
    <row r="396" spans="1:12" s="20" customFormat="1" ht="13.5" customHeight="1">
      <c r="A396" s="158" t="s">
        <v>6</v>
      </c>
      <c r="B396" s="158"/>
      <c r="C396" s="5"/>
      <c r="D396" s="101"/>
      <c r="E396" s="101"/>
      <c r="F396" s="101"/>
      <c r="G396" s="165"/>
      <c r="H396" s="166"/>
      <c r="I396" s="198"/>
      <c r="J396" s="198"/>
      <c r="K396" s="84"/>
      <c r="L396" s="88"/>
    </row>
    <row r="397" spans="1:12" s="20" customFormat="1" ht="13.5" customHeight="1">
      <c r="A397" s="158" t="s">
        <v>7</v>
      </c>
      <c r="B397" s="158"/>
      <c r="C397" s="5"/>
      <c r="D397" s="101"/>
      <c r="E397" s="101"/>
      <c r="F397" s="101"/>
      <c r="G397" s="165"/>
      <c r="H397" s="166"/>
      <c r="I397" s="198"/>
      <c r="J397" s="198"/>
      <c r="K397" s="84"/>
      <c r="L397" s="88"/>
    </row>
    <row r="398" spans="1:12" s="41" customFormat="1" ht="13.5" customHeight="1">
      <c r="A398" s="158" t="s">
        <v>103</v>
      </c>
      <c r="B398" s="159"/>
      <c r="C398" s="5"/>
      <c r="D398" s="101"/>
      <c r="E398" s="101"/>
      <c r="F398" s="101"/>
      <c r="G398" s="165"/>
      <c r="H398" s="166"/>
      <c r="I398" s="198"/>
      <c r="J398" s="198"/>
      <c r="K398" s="84"/>
      <c r="L398" s="89"/>
    </row>
    <row r="399" spans="1:12" s="20" customFormat="1" ht="13.5" customHeight="1">
      <c r="A399" s="158" t="s">
        <v>102</v>
      </c>
      <c r="B399" s="158"/>
      <c r="C399" s="5"/>
      <c r="D399" s="101"/>
      <c r="E399" s="101"/>
      <c r="F399" s="101"/>
      <c r="G399" s="165"/>
      <c r="H399" s="166"/>
      <c r="I399" s="198"/>
      <c r="J399" s="198"/>
      <c r="K399" s="84"/>
      <c r="L399" s="88"/>
    </row>
    <row r="400" spans="1:12" s="20" customFormat="1" ht="57.75" customHeight="1">
      <c r="A400" s="7" t="s">
        <v>153</v>
      </c>
      <c r="B400" s="4" t="s">
        <v>204</v>
      </c>
      <c r="C400" s="5"/>
      <c r="D400" s="101"/>
      <c r="E400" s="101"/>
      <c r="F400" s="101"/>
      <c r="G400" s="165" t="s">
        <v>20</v>
      </c>
      <c r="H400" s="166" t="s">
        <v>208</v>
      </c>
      <c r="I400" s="198" t="s">
        <v>98</v>
      </c>
      <c r="J400" s="198" t="s">
        <v>269</v>
      </c>
      <c r="K400" s="84"/>
      <c r="L400" s="88"/>
    </row>
    <row r="401" spans="1:12" s="20" customFormat="1" ht="13.5" customHeight="1">
      <c r="A401" s="158" t="s">
        <v>9</v>
      </c>
      <c r="B401" s="158"/>
      <c r="C401" s="5">
        <f>SUM(C402:C407)</f>
        <v>2215</v>
      </c>
      <c r="D401" s="101">
        <f>SUM(D402:D407)</f>
        <v>725</v>
      </c>
      <c r="E401" s="101">
        <f>SUM(E402:E407)</f>
        <v>715</v>
      </c>
      <c r="F401" s="101">
        <f>SUM(F402:F407)</f>
        <v>775</v>
      </c>
      <c r="G401" s="165"/>
      <c r="H401" s="166"/>
      <c r="I401" s="198"/>
      <c r="J401" s="198"/>
      <c r="K401" s="84"/>
      <c r="L401" s="88"/>
    </row>
    <row r="402" spans="1:12" s="20" customFormat="1" ht="13.5" customHeight="1">
      <c r="A402" s="158" t="s">
        <v>12</v>
      </c>
      <c r="B402" s="158"/>
      <c r="C402" s="5"/>
      <c r="D402" s="101"/>
      <c r="E402" s="101"/>
      <c r="F402" s="101"/>
      <c r="G402" s="165"/>
      <c r="H402" s="166"/>
      <c r="I402" s="198"/>
      <c r="J402" s="198"/>
      <c r="K402" s="84"/>
      <c r="L402" s="88"/>
    </row>
    <row r="403" spans="1:12" s="20" customFormat="1" ht="13.5" customHeight="1">
      <c r="A403" s="158" t="s">
        <v>5</v>
      </c>
      <c r="B403" s="158"/>
      <c r="C403" s="12">
        <f>SUM(D403:F403)</f>
        <v>2215</v>
      </c>
      <c r="D403" s="112">
        <v>725</v>
      </c>
      <c r="E403" s="112">
        <v>715</v>
      </c>
      <c r="F403" s="112">
        <v>775</v>
      </c>
      <c r="G403" s="165"/>
      <c r="H403" s="166"/>
      <c r="I403" s="198"/>
      <c r="J403" s="198"/>
      <c r="K403" s="84"/>
      <c r="L403" s="88"/>
    </row>
    <row r="404" spans="1:12" s="20" customFormat="1" ht="13.5" customHeight="1">
      <c r="A404" s="158" t="s">
        <v>6</v>
      </c>
      <c r="B404" s="158"/>
      <c r="C404" s="5"/>
      <c r="D404" s="101"/>
      <c r="E404" s="101"/>
      <c r="F404" s="101"/>
      <c r="G404" s="165"/>
      <c r="H404" s="166"/>
      <c r="I404" s="198"/>
      <c r="J404" s="198"/>
      <c r="K404" s="84"/>
      <c r="L404" s="88"/>
    </row>
    <row r="405" spans="1:12" s="20" customFormat="1" ht="13.5" customHeight="1">
      <c r="A405" s="158" t="s">
        <v>7</v>
      </c>
      <c r="B405" s="158"/>
      <c r="C405" s="5"/>
      <c r="D405" s="101"/>
      <c r="E405" s="101"/>
      <c r="F405" s="101"/>
      <c r="G405" s="165"/>
      <c r="H405" s="166"/>
      <c r="I405" s="198"/>
      <c r="J405" s="198"/>
      <c r="K405" s="84"/>
      <c r="L405" s="88"/>
    </row>
    <row r="406" spans="1:12" s="41" customFormat="1" ht="13.5" customHeight="1">
      <c r="A406" s="158" t="s">
        <v>103</v>
      </c>
      <c r="B406" s="159"/>
      <c r="C406" s="5"/>
      <c r="D406" s="101"/>
      <c r="E406" s="101"/>
      <c r="F406" s="101"/>
      <c r="G406" s="165"/>
      <c r="H406" s="166"/>
      <c r="I406" s="198"/>
      <c r="J406" s="198"/>
      <c r="K406" s="84"/>
      <c r="L406" s="89"/>
    </row>
    <row r="407" spans="1:12" s="20" customFormat="1" ht="13.5" customHeight="1">
      <c r="A407" s="158" t="s">
        <v>102</v>
      </c>
      <c r="B407" s="158"/>
      <c r="C407" s="5"/>
      <c r="D407" s="101"/>
      <c r="E407" s="101"/>
      <c r="F407" s="101"/>
      <c r="G407" s="165"/>
      <c r="H407" s="166"/>
      <c r="I407" s="198"/>
      <c r="J407" s="198"/>
      <c r="K407" s="84"/>
      <c r="L407" s="88"/>
    </row>
    <row r="408" spans="1:12" s="20" customFormat="1" ht="73.5" customHeight="1">
      <c r="A408" s="29" t="s">
        <v>154</v>
      </c>
      <c r="B408" s="15" t="s">
        <v>155</v>
      </c>
      <c r="C408" s="14"/>
      <c r="D408" s="113"/>
      <c r="E408" s="124"/>
      <c r="F408" s="124"/>
      <c r="G408" s="311"/>
      <c r="H408" s="305" t="s">
        <v>205</v>
      </c>
      <c r="I408" s="198" t="s">
        <v>98</v>
      </c>
      <c r="J408" s="198" t="s">
        <v>269</v>
      </c>
      <c r="K408" s="84"/>
      <c r="L408" s="88"/>
    </row>
    <row r="409" spans="1:14" s="20" customFormat="1" ht="14.25" customHeight="1">
      <c r="A409" s="173" t="s">
        <v>9</v>
      </c>
      <c r="B409" s="173"/>
      <c r="C409" s="15">
        <f>SUM(C417,C425,C433,C441,C449,C457,C465,C473)</f>
        <v>3010</v>
      </c>
      <c r="D409" s="108">
        <f>SUM(D417,D425,D433,D441,D449,D457,D465,D473)</f>
        <v>1190</v>
      </c>
      <c r="E409" s="108">
        <f>SUM(E417,E425,E433,E441,E449,E457,E465,E473)</f>
        <v>950</v>
      </c>
      <c r="F409" s="108">
        <f>SUM(F417,F425,F433,F441,F449,F457,F465,F473)</f>
        <v>870</v>
      </c>
      <c r="G409" s="312"/>
      <c r="H409" s="306"/>
      <c r="I409" s="198"/>
      <c r="J409" s="198"/>
      <c r="K409" s="84">
        <v>813</v>
      </c>
      <c r="L409" s="88">
        <f>SUM(D419,D435)</f>
        <v>430</v>
      </c>
      <c r="M409" s="88">
        <f>SUM(E419,E435)</f>
        <v>280</v>
      </c>
      <c r="N409" s="88">
        <f>SUM(F419,F435)</f>
        <v>200</v>
      </c>
    </row>
    <row r="410" spans="1:14" s="20" customFormat="1" ht="14.25" customHeight="1">
      <c r="A410" s="173" t="s">
        <v>12</v>
      </c>
      <c r="B410" s="173"/>
      <c r="C410" s="15"/>
      <c r="D410" s="108"/>
      <c r="E410" s="108"/>
      <c r="F410" s="108"/>
      <c r="G410" s="312"/>
      <c r="H410" s="306"/>
      <c r="I410" s="198"/>
      <c r="J410" s="198"/>
      <c r="K410" s="84">
        <v>815</v>
      </c>
      <c r="L410" s="88">
        <f>SUM(D427,D443,D451,D459,D467,D475)</f>
        <v>760</v>
      </c>
      <c r="M410" s="88">
        <f>SUM(E427,E443,E451,E459,E467,E475)</f>
        <v>670</v>
      </c>
      <c r="N410" s="88">
        <f>SUM(F427,F443,F451,F459,F467,F475)</f>
        <v>670</v>
      </c>
    </row>
    <row r="411" spans="1:12" s="20" customFormat="1" ht="14.25" customHeight="1">
      <c r="A411" s="173" t="s">
        <v>5</v>
      </c>
      <c r="B411" s="173"/>
      <c r="C411" s="15">
        <f>SUM(C419,C427,C435,C443,C451,C459,C467,C475)</f>
        <v>3010</v>
      </c>
      <c r="D411" s="108">
        <f>SUM(D419,D427,D435,D443,D451,D459,D467,D475)</f>
        <v>1190</v>
      </c>
      <c r="E411" s="108">
        <f>SUM(E419,E427,E435,E443,E451,E459,E467,E475)</f>
        <v>950</v>
      </c>
      <c r="F411" s="108">
        <f>SUM(F419,F427,F435,F443,F451,F459,F467,F475)</f>
        <v>870</v>
      </c>
      <c r="G411" s="312"/>
      <c r="H411" s="306"/>
      <c r="I411" s="198"/>
      <c r="J411" s="198"/>
      <c r="K411" s="84"/>
      <c r="L411" s="88"/>
    </row>
    <row r="412" spans="1:12" s="20" customFormat="1" ht="14.25" customHeight="1">
      <c r="A412" s="173" t="s">
        <v>6</v>
      </c>
      <c r="B412" s="173"/>
      <c r="C412" s="15"/>
      <c r="D412" s="108"/>
      <c r="E412" s="108"/>
      <c r="F412" s="108"/>
      <c r="G412" s="312"/>
      <c r="H412" s="306"/>
      <c r="I412" s="198"/>
      <c r="J412" s="198"/>
      <c r="K412" s="245"/>
      <c r="L412" s="246"/>
    </row>
    <row r="413" spans="1:12" s="20" customFormat="1" ht="14.25" customHeight="1">
      <c r="A413" s="173" t="s">
        <v>7</v>
      </c>
      <c r="B413" s="173"/>
      <c r="C413" s="15"/>
      <c r="D413" s="108"/>
      <c r="E413" s="108"/>
      <c r="F413" s="108"/>
      <c r="G413" s="312"/>
      <c r="H413" s="306"/>
      <c r="I413" s="198"/>
      <c r="J413" s="198"/>
      <c r="K413" s="84"/>
      <c r="L413" s="88"/>
    </row>
    <row r="414" spans="1:12" s="41" customFormat="1" ht="14.25" customHeight="1">
      <c r="A414" s="173" t="s">
        <v>103</v>
      </c>
      <c r="B414" s="184"/>
      <c r="C414" s="15"/>
      <c r="D414" s="108"/>
      <c r="E414" s="108"/>
      <c r="F414" s="108"/>
      <c r="G414" s="312"/>
      <c r="H414" s="306"/>
      <c r="I414" s="198"/>
      <c r="J414" s="198"/>
      <c r="K414" s="84"/>
      <c r="L414" s="89"/>
    </row>
    <row r="415" spans="1:12" s="20" customFormat="1" ht="14.25" customHeight="1">
      <c r="A415" s="173" t="s">
        <v>102</v>
      </c>
      <c r="B415" s="173"/>
      <c r="C415" s="15"/>
      <c r="D415" s="108"/>
      <c r="E415" s="108"/>
      <c r="F415" s="108"/>
      <c r="G415" s="313"/>
      <c r="H415" s="307"/>
      <c r="I415" s="198"/>
      <c r="J415" s="198"/>
      <c r="K415" s="84"/>
      <c r="L415" s="88"/>
    </row>
    <row r="416" spans="1:12" s="20" customFormat="1" ht="44.25" customHeight="1">
      <c r="A416" s="7" t="s">
        <v>156</v>
      </c>
      <c r="B416" s="4" t="s">
        <v>175</v>
      </c>
      <c r="C416" s="5"/>
      <c r="D416" s="101"/>
      <c r="E416" s="101"/>
      <c r="F416" s="101"/>
      <c r="G416" s="182" t="s">
        <v>19</v>
      </c>
      <c r="H416" s="166" t="s">
        <v>207</v>
      </c>
      <c r="I416" s="198" t="s">
        <v>98</v>
      </c>
      <c r="J416" s="198" t="s">
        <v>269</v>
      </c>
      <c r="K416" s="84"/>
      <c r="L416" s="88"/>
    </row>
    <row r="417" spans="1:12" s="20" customFormat="1" ht="15" customHeight="1">
      <c r="A417" s="158" t="s">
        <v>9</v>
      </c>
      <c r="B417" s="158"/>
      <c r="C417" s="5">
        <f>SUM(C418:C423)</f>
        <v>580</v>
      </c>
      <c r="D417" s="101">
        <f>SUM(D418:D423)</f>
        <v>380</v>
      </c>
      <c r="E417" s="101">
        <f>SUM(E418:E423)</f>
        <v>100</v>
      </c>
      <c r="F417" s="101">
        <f>SUM(F418:F423)</f>
        <v>100</v>
      </c>
      <c r="G417" s="182"/>
      <c r="H417" s="166"/>
      <c r="I417" s="198"/>
      <c r="J417" s="198"/>
      <c r="K417" s="84"/>
      <c r="L417" s="88"/>
    </row>
    <row r="418" spans="1:12" s="20" customFormat="1" ht="15" customHeight="1">
      <c r="A418" s="158" t="s">
        <v>12</v>
      </c>
      <c r="B418" s="158"/>
      <c r="C418" s="5"/>
      <c r="D418" s="101"/>
      <c r="E418" s="101"/>
      <c r="F418" s="101"/>
      <c r="G418" s="182"/>
      <c r="H418" s="166"/>
      <c r="I418" s="198"/>
      <c r="J418" s="198"/>
      <c r="K418" s="84"/>
      <c r="L418" s="88"/>
    </row>
    <row r="419" spans="1:12" s="20" customFormat="1" ht="15" customHeight="1">
      <c r="A419" s="158" t="s">
        <v>5</v>
      </c>
      <c r="B419" s="158"/>
      <c r="C419" s="19">
        <f>SUM(D419:F419)</f>
        <v>580</v>
      </c>
      <c r="D419" s="111">
        <v>380</v>
      </c>
      <c r="E419" s="151">
        <v>100</v>
      </c>
      <c r="F419" s="151">
        <v>100</v>
      </c>
      <c r="G419" s="182"/>
      <c r="H419" s="166"/>
      <c r="I419" s="198"/>
      <c r="J419" s="198"/>
      <c r="K419" s="84"/>
      <c r="L419" s="88"/>
    </row>
    <row r="420" spans="1:12" s="20" customFormat="1" ht="15" customHeight="1">
      <c r="A420" s="158" t="s">
        <v>6</v>
      </c>
      <c r="B420" s="158"/>
      <c r="C420" s="5"/>
      <c r="D420" s="101"/>
      <c r="E420" s="101"/>
      <c r="F420" s="101"/>
      <c r="G420" s="182"/>
      <c r="H420" s="166"/>
      <c r="I420" s="198"/>
      <c r="J420" s="198"/>
      <c r="K420" s="84"/>
      <c r="L420" s="88"/>
    </row>
    <row r="421" spans="1:12" s="20" customFormat="1" ht="15" customHeight="1">
      <c r="A421" s="158" t="s">
        <v>7</v>
      </c>
      <c r="B421" s="158"/>
      <c r="C421" s="5"/>
      <c r="D421" s="101"/>
      <c r="E421" s="101"/>
      <c r="F421" s="101"/>
      <c r="G421" s="182"/>
      <c r="H421" s="166"/>
      <c r="I421" s="198"/>
      <c r="J421" s="198"/>
      <c r="K421" s="84"/>
      <c r="L421" s="88"/>
    </row>
    <row r="422" spans="1:12" s="41" customFormat="1" ht="15" customHeight="1">
      <c r="A422" s="158" t="s">
        <v>103</v>
      </c>
      <c r="B422" s="159"/>
      <c r="C422" s="5"/>
      <c r="D422" s="101"/>
      <c r="E422" s="101"/>
      <c r="F422" s="101"/>
      <c r="G422" s="182"/>
      <c r="H422" s="166"/>
      <c r="I422" s="198"/>
      <c r="J422" s="198"/>
      <c r="K422" s="84"/>
      <c r="L422" s="89"/>
    </row>
    <row r="423" spans="1:12" s="20" customFormat="1" ht="15" customHeight="1">
      <c r="A423" s="158" t="s">
        <v>102</v>
      </c>
      <c r="B423" s="158"/>
      <c r="C423" s="5"/>
      <c r="D423" s="101"/>
      <c r="E423" s="101"/>
      <c r="F423" s="101"/>
      <c r="G423" s="182"/>
      <c r="H423" s="166"/>
      <c r="I423" s="198"/>
      <c r="J423" s="198"/>
      <c r="K423" s="84"/>
      <c r="L423" s="88"/>
    </row>
    <row r="424" spans="1:12" s="20" customFormat="1" ht="44.25" customHeight="1">
      <c r="A424" s="7" t="s">
        <v>156</v>
      </c>
      <c r="B424" s="4" t="s">
        <v>175</v>
      </c>
      <c r="C424" s="5"/>
      <c r="D424" s="101"/>
      <c r="E424" s="101"/>
      <c r="F424" s="101"/>
      <c r="G424" s="165" t="s">
        <v>20</v>
      </c>
      <c r="H424" s="166" t="s">
        <v>207</v>
      </c>
      <c r="I424" s="198"/>
      <c r="J424" s="198"/>
      <c r="K424" s="84"/>
      <c r="L424" s="88"/>
    </row>
    <row r="425" spans="1:12" s="20" customFormat="1" ht="14.25" customHeight="1">
      <c r="A425" s="158" t="s">
        <v>9</v>
      </c>
      <c r="B425" s="158"/>
      <c r="C425" s="5">
        <f>SUM(C426:C431)</f>
        <v>0</v>
      </c>
      <c r="D425" s="101">
        <f>SUM(D426:D431)</f>
        <v>0</v>
      </c>
      <c r="E425" s="101">
        <f>SUM(E426:E431)</f>
        <v>0</v>
      </c>
      <c r="F425" s="101">
        <f>SUM(F426:F431)</f>
        <v>0</v>
      </c>
      <c r="G425" s="165"/>
      <c r="H425" s="166"/>
      <c r="I425" s="198"/>
      <c r="J425" s="198"/>
      <c r="K425" s="84"/>
      <c r="L425" s="88"/>
    </row>
    <row r="426" spans="1:12" s="20" customFormat="1" ht="14.25" customHeight="1">
      <c r="A426" s="158" t="s">
        <v>12</v>
      </c>
      <c r="B426" s="158"/>
      <c r="C426" s="5"/>
      <c r="D426" s="101"/>
      <c r="E426" s="101"/>
      <c r="F426" s="101"/>
      <c r="G426" s="165"/>
      <c r="H426" s="166"/>
      <c r="I426" s="198"/>
      <c r="J426" s="198"/>
      <c r="K426" s="84"/>
      <c r="L426" s="88"/>
    </row>
    <row r="427" spans="1:12" s="20" customFormat="1" ht="14.25" customHeight="1">
      <c r="A427" s="158" t="s">
        <v>5</v>
      </c>
      <c r="B427" s="158"/>
      <c r="C427" s="5">
        <f>SUM(D427:F427)</f>
        <v>0</v>
      </c>
      <c r="D427" s="101">
        <v>0</v>
      </c>
      <c r="E427" s="101">
        <v>0</v>
      </c>
      <c r="F427" s="101">
        <v>0</v>
      </c>
      <c r="G427" s="165"/>
      <c r="H427" s="166"/>
      <c r="I427" s="198"/>
      <c r="J427" s="198"/>
      <c r="K427" s="84"/>
      <c r="L427" s="88"/>
    </row>
    <row r="428" spans="1:12" s="20" customFormat="1" ht="14.25" customHeight="1">
      <c r="A428" s="158" t="s">
        <v>6</v>
      </c>
      <c r="B428" s="158"/>
      <c r="C428" s="5"/>
      <c r="D428" s="101"/>
      <c r="E428" s="101"/>
      <c r="F428" s="101"/>
      <c r="G428" s="165"/>
      <c r="H428" s="166"/>
      <c r="I428" s="198"/>
      <c r="J428" s="198"/>
      <c r="K428" s="84"/>
      <c r="L428" s="88"/>
    </row>
    <row r="429" spans="1:12" s="20" customFormat="1" ht="14.25" customHeight="1">
      <c r="A429" s="158" t="s">
        <v>7</v>
      </c>
      <c r="B429" s="158"/>
      <c r="C429" s="5"/>
      <c r="D429" s="101"/>
      <c r="E429" s="101"/>
      <c r="F429" s="101"/>
      <c r="G429" s="165"/>
      <c r="H429" s="166"/>
      <c r="I429" s="198"/>
      <c r="J429" s="198"/>
      <c r="K429" s="84"/>
      <c r="L429" s="88"/>
    </row>
    <row r="430" spans="1:12" s="41" customFormat="1" ht="14.25" customHeight="1">
      <c r="A430" s="158" t="s">
        <v>103</v>
      </c>
      <c r="B430" s="159"/>
      <c r="C430" s="5"/>
      <c r="D430" s="101"/>
      <c r="E430" s="101"/>
      <c r="F430" s="101"/>
      <c r="G430" s="165"/>
      <c r="H430" s="166"/>
      <c r="I430" s="198"/>
      <c r="J430" s="198"/>
      <c r="K430" s="84"/>
      <c r="L430" s="89"/>
    </row>
    <row r="431" spans="1:12" s="20" customFormat="1" ht="14.25" customHeight="1">
      <c r="A431" s="158" t="s">
        <v>102</v>
      </c>
      <c r="B431" s="158"/>
      <c r="C431" s="5"/>
      <c r="D431" s="101"/>
      <c r="E431" s="101"/>
      <c r="F431" s="101"/>
      <c r="G431" s="165"/>
      <c r="H431" s="166"/>
      <c r="I431" s="198"/>
      <c r="J431" s="198"/>
      <c r="K431" s="84"/>
      <c r="L431" s="88"/>
    </row>
    <row r="432" spans="1:12" s="20" customFormat="1" ht="53.25" customHeight="1">
      <c r="A432" s="7" t="s">
        <v>157</v>
      </c>
      <c r="B432" s="4" t="s">
        <v>294</v>
      </c>
      <c r="C432" s="5"/>
      <c r="D432" s="101"/>
      <c r="E432" s="101"/>
      <c r="F432" s="101"/>
      <c r="G432" s="182" t="s">
        <v>19</v>
      </c>
      <c r="H432" s="166" t="s">
        <v>211</v>
      </c>
      <c r="I432" s="198" t="s">
        <v>98</v>
      </c>
      <c r="J432" s="198" t="s">
        <v>269</v>
      </c>
      <c r="K432" s="84"/>
      <c r="L432" s="88"/>
    </row>
    <row r="433" spans="1:12" s="20" customFormat="1" ht="13.5" customHeight="1">
      <c r="A433" s="158" t="s">
        <v>9</v>
      </c>
      <c r="B433" s="158"/>
      <c r="C433" s="5">
        <f>SUM(C434:C439)</f>
        <v>330</v>
      </c>
      <c r="D433" s="101">
        <f>SUM(D434:D439)</f>
        <v>50</v>
      </c>
      <c r="E433" s="101">
        <f>SUM(E434:E439)</f>
        <v>180</v>
      </c>
      <c r="F433" s="101">
        <f>SUM(F434:F439)</f>
        <v>100</v>
      </c>
      <c r="G433" s="182"/>
      <c r="H433" s="166"/>
      <c r="I433" s="198"/>
      <c r="J433" s="198"/>
      <c r="K433" s="84"/>
      <c r="L433" s="88"/>
    </row>
    <row r="434" spans="1:12" s="20" customFormat="1" ht="13.5" customHeight="1">
      <c r="A434" s="158" t="s">
        <v>12</v>
      </c>
      <c r="B434" s="158"/>
      <c r="C434" s="5"/>
      <c r="D434" s="101"/>
      <c r="E434" s="101"/>
      <c r="F434" s="101"/>
      <c r="G434" s="182"/>
      <c r="H434" s="166"/>
      <c r="I434" s="198"/>
      <c r="J434" s="198"/>
      <c r="K434" s="84"/>
      <c r="L434" s="88"/>
    </row>
    <row r="435" spans="1:12" s="20" customFormat="1" ht="13.5" customHeight="1">
      <c r="A435" s="158" t="s">
        <v>5</v>
      </c>
      <c r="B435" s="158"/>
      <c r="C435" s="19">
        <f>SUM(D435:F435)</f>
        <v>330</v>
      </c>
      <c r="D435" s="111">
        <v>50</v>
      </c>
      <c r="E435" s="151">
        <v>180</v>
      </c>
      <c r="F435" s="151">
        <v>100</v>
      </c>
      <c r="G435" s="182"/>
      <c r="H435" s="166"/>
      <c r="I435" s="198"/>
      <c r="J435" s="198"/>
      <c r="K435" s="84"/>
      <c r="L435" s="88"/>
    </row>
    <row r="436" spans="1:12" s="20" customFormat="1" ht="13.5" customHeight="1">
      <c r="A436" s="158" t="s">
        <v>6</v>
      </c>
      <c r="B436" s="158"/>
      <c r="C436" s="5"/>
      <c r="D436" s="101"/>
      <c r="E436" s="101"/>
      <c r="F436" s="101"/>
      <c r="G436" s="182"/>
      <c r="H436" s="166"/>
      <c r="I436" s="198"/>
      <c r="J436" s="198"/>
      <c r="K436" s="84"/>
      <c r="L436" s="88"/>
    </row>
    <row r="437" spans="1:12" s="20" customFormat="1" ht="13.5" customHeight="1">
      <c r="A437" s="158" t="s">
        <v>7</v>
      </c>
      <c r="B437" s="158"/>
      <c r="C437" s="5"/>
      <c r="D437" s="101"/>
      <c r="E437" s="101"/>
      <c r="F437" s="101"/>
      <c r="G437" s="182"/>
      <c r="H437" s="166"/>
      <c r="I437" s="198"/>
      <c r="J437" s="198"/>
      <c r="K437" s="84"/>
      <c r="L437" s="88"/>
    </row>
    <row r="438" spans="1:12" s="41" customFormat="1" ht="13.5" customHeight="1">
      <c r="A438" s="158" t="s">
        <v>103</v>
      </c>
      <c r="B438" s="159"/>
      <c r="C438" s="5"/>
      <c r="D438" s="101"/>
      <c r="E438" s="101"/>
      <c r="F438" s="101"/>
      <c r="G438" s="182"/>
      <c r="H438" s="166"/>
      <c r="I438" s="198"/>
      <c r="J438" s="198"/>
      <c r="K438" s="84"/>
      <c r="L438" s="89"/>
    </row>
    <row r="439" spans="1:12" s="20" customFormat="1" ht="13.5" customHeight="1">
      <c r="A439" s="158" t="s">
        <v>102</v>
      </c>
      <c r="B439" s="158"/>
      <c r="C439" s="5"/>
      <c r="D439" s="101"/>
      <c r="E439" s="101"/>
      <c r="F439" s="101"/>
      <c r="G439" s="182"/>
      <c r="H439" s="166"/>
      <c r="I439" s="198"/>
      <c r="J439" s="198"/>
      <c r="K439" s="84"/>
      <c r="L439" s="88"/>
    </row>
    <row r="440" spans="1:12" s="20" customFormat="1" ht="69" customHeight="1">
      <c r="A440" s="7" t="s">
        <v>158</v>
      </c>
      <c r="B440" s="4" t="s">
        <v>312</v>
      </c>
      <c r="C440" s="5"/>
      <c r="D440" s="101"/>
      <c r="E440" s="101"/>
      <c r="F440" s="101"/>
      <c r="G440" s="185" t="s">
        <v>10</v>
      </c>
      <c r="H440" s="199" t="s">
        <v>210</v>
      </c>
      <c r="I440" s="198" t="s">
        <v>98</v>
      </c>
      <c r="J440" s="198" t="s">
        <v>269</v>
      </c>
      <c r="K440" s="84"/>
      <c r="L440" s="88"/>
    </row>
    <row r="441" spans="1:12" s="20" customFormat="1" ht="14.25" customHeight="1">
      <c r="A441" s="158" t="s">
        <v>9</v>
      </c>
      <c r="B441" s="158"/>
      <c r="C441" s="5">
        <f>SUM(C442:C447)</f>
        <v>230</v>
      </c>
      <c r="D441" s="101">
        <f>SUM(D442:D447)</f>
        <v>90</v>
      </c>
      <c r="E441" s="101">
        <f>SUM(E442:E447)</f>
        <v>70</v>
      </c>
      <c r="F441" s="101">
        <f>SUM(F442:F447)</f>
        <v>70</v>
      </c>
      <c r="G441" s="186"/>
      <c r="H441" s="200"/>
      <c r="I441" s="198"/>
      <c r="J441" s="198"/>
      <c r="K441" s="84"/>
      <c r="L441" s="88"/>
    </row>
    <row r="442" spans="1:12" s="20" customFormat="1" ht="14.25" customHeight="1">
      <c r="A442" s="158" t="s">
        <v>12</v>
      </c>
      <c r="B442" s="158"/>
      <c r="C442" s="5"/>
      <c r="D442" s="101"/>
      <c r="E442" s="101"/>
      <c r="F442" s="101"/>
      <c r="G442" s="186"/>
      <c r="H442" s="200"/>
      <c r="I442" s="198"/>
      <c r="J442" s="198"/>
      <c r="K442" s="84"/>
      <c r="L442" s="88"/>
    </row>
    <row r="443" spans="1:12" s="20" customFormat="1" ht="14.25" customHeight="1">
      <c r="A443" s="158" t="s">
        <v>5</v>
      </c>
      <c r="B443" s="158"/>
      <c r="C443" s="12">
        <f>SUM(D443:F443)</f>
        <v>230</v>
      </c>
      <c r="D443" s="112">
        <v>90</v>
      </c>
      <c r="E443" s="112">
        <v>70</v>
      </c>
      <c r="F443" s="112">
        <v>70</v>
      </c>
      <c r="G443" s="186"/>
      <c r="H443" s="200"/>
      <c r="I443" s="198"/>
      <c r="J443" s="198"/>
      <c r="K443" s="84"/>
      <c r="L443" s="88"/>
    </row>
    <row r="444" spans="1:12" s="20" customFormat="1" ht="14.25" customHeight="1">
      <c r="A444" s="158" t="s">
        <v>6</v>
      </c>
      <c r="B444" s="158"/>
      <c r="C444" s="5"/>
      <c r="D444" s="101"/>
      <c r="E444" s="101"/>
      <c r="F444" s="101"/>
      <c r="G444" s="186"/>
      <c r="H444" s="200"/>
      <c r="I444" s="198"/>
      <c r="J444" s="198"/>
      <c r="K444" s="84"/>
      <c r="L444" s="88"/>
    </row>
    <row r="445" spans="1:12" s="20" customFormat="1" ht="14.25" customHeight="1">
      <c r="A445" s="158" t="s">
        <v>7</v>
      </c>
      <c r="B445" s="158"/>
      <c r="C445" s="5"/>
      <c r="D445" s="101"/>
      <c r="E445" s="101"/>
      <c r="F445" s="101"/>
      <c r="G445" s="186"/>
      <c r="H445" s="200"/>
      <c r="I445" s="198"/>
      <c r="J445" s="198"/>
      <c r="K445" s="84"/>
      <c r="L445" s="88"/>
    </row>
    <row r="446" spans="1:12" s="41" customFormat="1" ht="14.25" customHeight="1">
      <c r="A446" s="158" t="s">
        <v>103</v>
      </c>
      <c r="B446" s="159"/>
      <c r="C446" s="5"/>
      <c r="D446" s="101"/>
      <c r="E446" s="101"/>
      <c r="F446" s="101"/>
      <c r="G446" s="186"/>
      <c r="H446" s="200"/>
      <c r="I446" s="198"/>
      <c r="J446" s="198"/>
      <c r="K446" s="84"/>
      <c r="L446" s="89"/>
    </row>
    <row r="447" spans="1:12" s="20" customFormat="1" ht="14.25" customHeight="1">
      <c r="A447" s="158" t="s">
        <v>102</v>
      </c>
      <c r="B447" s="158"/>
      <c r="C447" s="5"/>
      <c r="D447" s="101"/>
      <c r="E447" s="101"/>
      <c r="F447" s="101"/>
      <c r="G447" s="197"/>
      <c r="H447" s="201"/>
      <c r="I447" s="198"/>
      <c r="J447" s="198"/>
      <c r="K447" s="84"/>
      <c r="L447" s="88"/>
    </row>
    <row r="448" spans="1:12" s="20" customFormat="1" ht="44.25" customHeight="1">
      <c r="A448" s="7" t="s">
        <v>159</v>
      </c>
      <c r="B448" s="4" t="s">
        <v>1</v>
      </c>
      <c r="C448" s="5"/>
      <c r="D448" s="101"/>
      <c r="E448" s="101"/>
      <c r="F448" s="101"/>
      <c r="G448" s="165" t="s">
        <v>10</v>
      </c>
      <c r="H448" s="166" t="s">
        <v>212</v>
      </c>
      <c r="I448" s="198" t="s">
        <v>98</v>
      </c>
      <c r="J448" s="198" t="s">
        <v>269</v>
      </c>
      <c r="K448" s="84"/>
      <c r="L448" s="88"/>
    </row>
    <row r="449" spans="1:12" s="20" customFormat="1" ht="13.5" customHeight="1">
      <c r="A449" s="158" t="s">
        <v>9</v>
      </c>
      <c r="B449" s="158"/>
      <c r="C449" s="5">
        <f>SUM(C450:C455)</f>
        <v>1300</v>
      </c>
      <c r="D449" s="101">
        <f>SUM(D450:D455)</f>
        <v>500</v>
      </c>
      <c r="E449" s="101">
        <f>SUM(E450:E455)</f>
        <v>400</v>
      </c>
      <c r="F449" s="101">
        <f>SUM(F450:F455)</f>
        <v>400</v>
      </c>
      <c r="G449" s="165"/>
      <c r="H449" s="166"/>
      <c r="I449" s="198"/>
      <c r="J449" s="198"/>
      <c r="K449" s="84"/>
      <c r="L449" s="88"/>
    </row>
    <row r="450" spans="1:12" s="20" customFormat="1" ht="13.5" customHeight="1">
      <c r="A450" s="158" t="s">
        <v>12</v>
      </c>
      <c r="B450" s="158"/>
      <c r="C450" s="5"/>
      <c r="D450" s="101"/>
      <c r="E450" s="101"/>
      <c r="F450" s="101"/>
      <c r="G450" s="165"/>
      <c r="H450" s="166"/>
      <c r="I450" s="198"/>
      <c r="J450" s="198"/>
      <c r="K450" s="84"/>
      <c r="L450" s="88"/>
    </row>
    <row r="451" spans="1:12" s="20" customFormat="1" ht="13.5" customHeight="1">
      <c r="A451" s="158" t="s">
        <v>5</v>
      </c>
      <c r="B451" s="158"/>
      <c r="C451" s="12">
        <f>SUM(D451:F451)</f>
        <v>1300</v>
      </c>
      <c r="D451" s="112">
        <v>500</v>
      </c>
      <c r="E451" s="112">
        <v>400</v>
      </c>
      <c r="F451" s="112">
        <v>400</v>
      </c>
      <c r="G451" s="165"/>
      <c r="H451" s="166"/>
      <c r="I451" s="198"/>
      <c r="J451" s="198"/>
      <c r="K451" s="84"/>
      <c r="L451" s="88"/>
    </row>
    <row r="452" spans="1:12" s="20" customFormat="1" ht="13.5" customHeight="1">
      <c r="A452" s="158" t="s">
        <v>6</v>
      </c>
      <c r="B452" s="158"/>
      <c r="C452" s="5"/>
      <c r="D452" s="101"/>
      <c r="E452" s="101"/>
      <c r="F452" s="101"/>
      <c r="G452" s="165"/>
      <c r="H452" s="166"/>
      <c r="I452" s="198"/>
      <c r="J452" s="198"/>
      <c r="K452" s="84"/>
      <c r="L452" s="88"/>
    </row>
    <row r="453" spans="1:12" s="20" customFormat="1" ht="13.5" customHeight="1">
      <c r="A453" s="158" t="s">
        <v>7</v>
      </c>
      <c r="B453" s="158"/>
      <c r="C453" s="5"/>
      <c r="D453" s="101"/>
      <c r="E453" s="101"/>
      <c r="F453" s="101"/>
      <c r="G453" s="165"/>
      <c r="H453" s="166"/>
      <c r="I453" s="198"/>
      <c r="J453" s="198"/>
      <c r="K453" s="84"/>
      <c r="L453" s="88"/>
    </row>
    <row r="454" spans="1:12" s="41" customFormat="1" ht="13.5" customHeight="1">
      <c r="A454" s="158" t="s">
        <v>103</v>
      </c>
      <c r="B454" s="159"/>
      <c r="C454" s="5"/>
      <c r="D454" s="101"/>
      <c r="E454" s="101"/>
      <c r="F454" s="101"/>
      <c r="G454" s="165"/>
      <c r="H454" s="166"/>
      <c r="I454" s="198"/>
      <c r="J454" s="198"/>
      <c r="K454" s="84"/>
      <c r="L454" s="89"/>
    </row>
    <row r="455" spans="1:12" s="20" customFormat="1" ht="13.5" customHeight="1">
      <c r="A455" s="158" t="s">
        <v>102</v>
      </c>
      <c r="B455" s="158"/>
      <c r="C455" s="5"/>
      <c r="D455" s="101"/>
      <c r="E455" s="101"/>
      <c r="F455" s="101"/>
      <c r="G455" s="165"/>
      <c r="H455" s="166"/>
      <c r="I455" s="198"/>
      <c r="J455" s="198"/>
      <c r="K455" s="84"/>
      <c r="L455" s="88"/>
    </row>
    <row r="456" spans="1:12" s="20" customFormat="1" ht="45" customHeight="1">
      <c r="A456" s="7" t="s">
        <v>160</v>
      </c>
      <c r="B456" s="4" t="s">
        <v>295</v>
      </c>
      <c r="C456" s="5"/>
      <c r="D456" s="101"/>
      <c r="E456" s="109"/>
      <c r="F456" s="109"/>
      <c r="G456" s="185" t="s">
        <v>10</v>
      </c>
      <c r="H456" s="199" t="s">
        <v>209</v>
      </c>
      <c r="I456" s="160" t="s">
        <v>98</v>
      </c>
      <c r="J456" s="160" t="s">
        <v>269</v>
      </c>
      <c r="K456" s="84"/>
      <c r="L456" s="88"/>
    </row>
    <row r="457" spans="1:12" s="20" customFormat="1" ht="15" customHeight="1">
      <c r="A457" s="158" t="s">
        <v>9</v>
      </c>
      <c r="B457" s="158"/>
      <c r="C457" s="5">
        <f>SUM(C458:C463)</f>
        <v>570</v>
      </c>
      <c r="D457" s="101">
        <f>SUM(D458:D463)</f>
        <v>170</v>
      </c>
      <c r="E457" s="101">
        <f>SUM(E458:E463)</f>
        <v>200</v>
      </c>
      <c r="F457" s="101">
        <f>SUM(F458:F463)</f>
        <v>200</v>
      </c>
      <c r="G457" s="186"/>
      <c r="H457" s="200"/>
      <c r="I457" s="161"/>
      <c r="J457" s="161"/>
      <c r="K457" s="84"/>
      <c r="L457" s="88"/>
    </row>
    <row r="458" spans="1:12" s="20" customFormat="1" ht="15" customHeight="1">
      <c r="A458" s="158" t="s">
        <v>12</v>
      </c>
      <c r="B458" s="158"/>
      <c r="C458" s="5"/>
      <c r="D458" s="101"/>
      <c r="E458" s="101"/>
      <c r="F458" s="101"/>
      <c r="G458" s="186"/>
      <c r="H458" s="200"/>
      <c r="I458" s="161"/>
      <c r="J458" s="161"/>
      <c r="K458" s="84"/>
      <c r="L458" s="88"/>
    </row>
    <row r="459" spans="1:12" s="20" customFormat="1" ht="15" customHeight="1">
      <c r="A459" s="158" t="s">
        <v>5</v>
      </c>
      <c r="B459" s="158"/>
      <c r="C459" s="12">
        <f>SUM(D459:F459)</f>
        <v>570</v>
      </c>
      <c r="D459" s="112">
        <v>170</v>
      </c>
      <c r="E459" s="112">
        <v>200</v>
      </c>
      <c r="F459" s="112">
        <v>200</v>
      </c>
      <c r="G459" s="186"/>
      <c r="H459" s="200"/>
      <c r="I459" s="161"/>
      <c r="J459" s="161"/>
      <c r="K459" s="319"/>
      <c r="L459" s="321"/>
    </row>
    <row r="460" spans="1:12" s="20" customFormat="1" ht="15" customHeight="1">
      <c r="A460" s="158" t="s">
        <v>6</v>
      </c>
      <c r="B460" s="158"/>
      <c r="C460" s="5"/>
      <c r="D460" s="101"/>
      <c r="E460" s="101"/>
      <c r="F460" s="101"/>
      <c r="G460" s="186"/>
      <c r="H460" s="200"/>
      <c r="I460" s="161"/>
      <c r="J460" s="161"/>
      <c r="K460" s="319"/>
      <c r="L460" s="321"/>
    </row>
    <row r="461" spans="1:12" s="20" customFormat="1" ht="15" customHeight="1">
      <c r="A461" s="158" t="s">
        <v>7</v>
      </c>
      <c r="B461" s="158"/>
      <c r="C461" s="5"/>
      <c r="D461" s="101"/>
      <c r="E461" s="101"/>
      <c r="F461" s="101"/>
      <c r="G461" s="186"/>
      <c r="H461" s="200"/>
      <c r="I461" s="161"/>
      <c r="J461" s="161"/>
      <c r="K461" s="84"/>
      <c r="L461" s="88"/>
    </row>
    <row r="462" spans="1:12" s="41" customFormat="1" ht="15" customHeight="1">
      <c r="A462" s="158" t="s">
        <v>103</v>
      </c>
      <c r="B462" s="159"/>
      <c r="C462" s="5"/>
      <c r="D462" s="101"/>
      <c r="E462" s="101"/>
      <c r="F462" s="101"/>
      <c r="G462" s="186"/>
      <c r="H462" s="200"/>
      <c r="I462" s="161"/>
      <c r="J462" s="161"/>
      <c r="K462" s="84"/>
      <c r="L462" s="89"/>
    </row>
    <row r="463" spans="1:12" s="20" customFormat="1" ht="15" customHeight="1">
      <c r="A463" s="158" t="s">
        <v>102</v>
      </c>
      <c r="B463" s="158"/>
      <c r="C463" s="5"/>
      <c r="D463" s="101"/>
      <c r="E463" s="101"/>
      <c r="F463" s="101"/>
      <c r="G463" s="197"/>
      <c r="H463" s="201"/>
      <c r="I463" s="176"/>
      <c r="J463" s="176"/>
      <c r="K463" s="84"/>
      <c r="L463" s="88"/>
    </row>
    <row r="464" spans="1:12" s="20" customFormat="1" ht="66" customHeight="1">
      <c r="A464" s="7" t="s">
        <v>161</v>
      </c>
      <c r="B464" s="4" t="s">
        <v>176</v>
      </c>
      <c r="C464" s="5"/>
      <c r="D464" s="101"/>
      <c r="E464" s="101"/>
      <c r="F464" s="101"/>
      <c r="G464" s="165" t="s">
        <v>10</v>
      </c>
      <c r="H464" s="166" t="s">
        <v>209</v>
      </c>
      <c r="I464" s="198"/>
      <c r="J464" s="198"/>
      <c r="K464" s="84"/>
      <c r="L464" s="88"/>
    </row>
    <row r="465" spans="1:12" s="20" customFormat="1" ht="14.25" customHeight="1">
      <c r="A465" s="158" t="s">
        <v>9</v>
      </c>
      <c r="B465" s="158"/>
      <c r="C465" s="5">
        <f>SUM(C466:C471)</f>
        <v>0</v>
      </c>
      <c r="D465" s="101">
        <f>SUM(D466:D471)</f>
        <v>0</v>
      </c>
      <c r="E465" s="101">
        <f>SUM(E466:E471)</f>
        <v>0</v>
      </c>
      <c r="F465" s="101">
        <f>SUM(F466:F471)</f>
        <v>0</v>
      </c>
      <c r="G465" s="165"/>
      <c r="H465" s="166"/>
      <c r="I465" s="198"/>
      <c r="J465" s="198"/>
      <c r="K465" s="84"/>
      <c r="L465" s="88"/>
    </row>
    <row r="466" spans="1:12" s="20" customFormat="1" ht="14.25" customHeight="1">
      <c r="A466" s="158" t="s">
        <v>12</v>
      </c>
      <c r="B466" s="158"/>
      <c r="C466" s="5"/>
      <c r="D466" s="101"/>
      <c r="E466" s="101"/>
      <c r="F466" s="101"/>
      <c r="G466" s="165"/>
      <c r="H466" s="166"/>
      <c r="I466" s="198"/>
      <c r="J466" s="198"/>
      <c r="K466" s="84"/>
      <c r="L466" s="88"/>
    </row>
    <row r="467" spans="1:12" s="20" customFormat="1" ht="14.25" customHeight="1">
      <c r="A467" s="158" t="s">
        <v>5</v>
      </c>
      <c r="B467" s="158"/>
      <c r="C467" s="5">
        <f>SUM(D467:F467)</f>
        <v>0</v>
      </c>
      <c r="D467" s="101">
        <v>0</v>
      </c>
      <c r="E467" s="101">
        <v>0</v>
      </c>
      <c r="F467" s="101">
        <v>0</v>
      </c>
      <c r="G467" s="165"/>
      <c r="H467" s="166"/>
      <c r="I467" s="198"/>
      <c r="J467" s="198"/>
      <c r="K467" s="84"/>
      <c r="L467" s="88"/>
    </row>
    <row r="468" spans="1:12" s="20" customFormat="1" ht="14.25" customHeight="1">
      <c r="A468" s="158" t="s">
        <v>6</v>
      </c>
      <c r="B468" s="158"/>
      <c r="C468" s="5"/>
      <c r="D468" s="101"/>
      <c r="E468" s="101"/>
      <c r="F468" s="101"/>
      <c r="G468" s="165"/>
      <c r="H468" s="166"/>
      <c r="I468" s="198"/>
      <c r="J468" s="198"/>
      <c r="K468" s="84"/>
      <c r="L468" s="88"/>
    </row>
    <row r="469" spans="1:12" s="20" customFormat="1" ht="14.25" customHeight="1">
      <c r="A469" s="158" t="s">
        <v>7</v>
      </c>
      <c r="B469" s="158"/>
      <c r="C469" s="5"/>
      <c r="D469" s="101"/>
      <c r="E469" s="101"/>
      <c r="F469" s="101"/>
      <c r="G469" s="165"/>
      <c r="H469" s="166"/>
      <c r="I469" s="198"/>
      <c r="J469" s="198"/>
      <c r="K469" s="84"/>
      <c r="L469" s="88"/>
    </row>
    <row r="470" spans="1:12" s="41" customFormat="1" ht="14.25" customHeight="1">
      <c r="A470" s="158" t="s">
        <v>103</v>
      </c>
      <c r="B470" s="159"/>
      <c r="C470" s="5"/>
      <c r="D470" s="101"/>
      <c r="E470" s="101"/>
      <c r="F470" s="101"/>
      <c r="G470" s="165"/>
      <c r="H470" s="166"/>
      <c r="I470" s="198"/>
      <c r="J470" s="198"/>
      <c r="K470" s="84"/>
      <c r="L470" s="89"/>
    </row>
    <row r="471" spans="1:12" s="20" customFormat="1" ht="14.25" customHeight="1">
      <c r="A471" s="158" t="s">
        <v>102</v>
      </c>
      <c r="B471" s="158"/>
      <c r="C471" s="5"/>
      <c r="D471" s="101"/>
      <c r="E471" s="101"/>
      <c r="F471" s="101"/>
      <c r="G471" s="165"/>
      <c r="H471" s="166"/>
      <c r="I471" s="198"/>
      <c r="J471" s="198"/>
      <c r="K471" s="84"/>
      <c r="L471" s="88"/>
    </row>
    <row r="472" spans="1:12" s="20" customFormat="1" ht="42" customHeight="1">
      <c r="A472" s="7" t="s">
        <v>162</v>
      </c>
      <c r="B472" s="4" t="s">
        <v>296</v>
      </c>
      <c r="C472" s="5"/>
      <c r="D472" s="101"/>
      <c r="E472" s="101"/>
      <c r="F472" s="101"/>
      <c r="G472" s="332" t="s">
        <v>10</v>
      </c>
      <c r="H472" s="332" t="s">
        <v>209</v>
      </c>
      <c r="I472" s="333"/>
      <c r="J472" s="333"/>
      <c r="K472" s="84"/>
      <c r="L472" s="88"/>
    </row>
    <row r="473" spans="1:12" s="20" customFormat="1" ht="13.5" customHeight="1">
      <c r="A473" s="158" t="s">
        <v>9</v>
      </c>
      <c r="B473" s="158"/>
      <c r="C473" s="5">
        <f>SUM(C474:C479)</f>
        <v>0</v>
      </c>
      <c r="D473" s="101">
        <f>SUM(D474:D479)</f>
        <v>0</v>
      </c>
      <c r="E473" s="101">
        <f>SUM(E474:E479)</f>
        <v>0</v>
      </c>
      <c r="F473" s="101">
        <f>SUM(F474:F479)</f>
        <v>0</v>
      </c>
      <c r="G473" s="332"/>
      <c r="H473" s="332"/>
      <c r="I473" s="333"/>
      <c r="J473" s="333"/>
      <c r="K473" s="84"/>
      <c r="L473" s="88"/>
    </row>
    <row r="474" spans="1:12" s="20" customFormat="1" ht="13.5" customHeight="1">
      <c r="A474" s="158" t="s">
        <v>12</v>
      </c>
      <c r="B474" s="158"/>
      <c r="C474" s="5"/>
      <c r="D474" s="101"/>
      <c r="E474" s="101"/>
      <c r="F474" s="101"/>
      <c r="G474" s="332"/>
      <c r="H474" s="332"/>
      <c r="I474" s="333"/>
      <c r="J474" s="333"/>
      <c r="K474" s="84"/>
      <c r="L474" s="88"/>
    </row>
    <row r="475" spans="1:12" s="20" customFormat="1" ht="13.5" customHeight="1">
      <c r="A475" s="158" t="s">
        <v>5</v>
      </c>
      <c r="B475" s="158"/>
      <c r="C475" s="5">
        <f>SUM(D475:F475)</f>
        <v>0</v>
      </c>
      <c r="D475" s="101">
        <v>0</v>
      </c>
      <c r="E475" s="101">
        <v>0</v>
      </c>
      <c r="F475" s="101">
        <v>0</v>
      </c>
      <c r="G475" s="332"/>
      <c r="H475" s="332"/>
      <c r="I475" s="333"/>
      <c r="J475" s="333"/>
      <c r="K475" s="84"/>
      <c r="L475" s="88"/>
    </row>
    <row r="476" spans="1:12" s="20" customFormat="1" ht="13.5" customHeight="1">
      <c r="A476" s="158" t="s">
        <v>6</v>
      </c>
      <c r="B476" s="158"/>
      <c r="C476" s="5"/>
      <c r="D476" s="101"/>
      <c r="E476" s="101"/>
      <c r="F476" s="101"/>
      <c r="G476" s="332"/>
      <c r="H476" s="332"/>
      <c r="I476" s="333"/>
      <c r="J476" s="333"/>
      <c r="K476" s="84"/>
      <c r="L476" s="88"/>
    </row>
    <row r="477" spans="1:12" s="20" customFormat="1" ht="13.5" customHeight="1">
      <c r="A477" s="158" t="s">
        <v>7</v>
      </c>
      <c r="B477" s="158"/>
      <c r="C477" s="5"/>
      <c r="D477" s="101"/>
      <c r="E477" s="101"/>
      <c r="F477" s="101"/>
      <c r="G477" s="332"/>
      <c r="H477" s="332"/>
      <c r="I477" s="333"/>
      <c r="J477" s="333"/>
      <c r="K477" s="84"/>
      <c r="L477" s="88"/>
    </row>
    <row r="478" spans="1:12" s="41" customFormat="1" ht="13.5" customHeight="1">
      <c r="A478" s="158" t="s">
        <v>103</v>
      </c>
      <c r="B478" s="159"/>
      <c r="C478" s="5"/>
      <c r="D478" s="101"/>
      <c r="E478" s="101"/>
      <c r="F478" s="101"/>
      <c r="G478" s="332"/>
      <c r="H478" s="332"/>
      <c r="I478" s="333"/>
      <c r="J478" s="333"/>
      <c r="K478" s="84"/>
      <c r="L478" s="89"/>
    </row>
    <row r="479" spans="1:12" s="20" customFormat="1" ht="13.5" customHeight="1">
      <c r="A479" s="158" t="s">
        <v>102</v>
      </c>
      <c r="B479" s="158"/>
      <c r="C479" s="5"/>
      <c r="D479" s="101"/>
      <c r="E479" s="101"/>
      <c r="F479" s="101"/>
      <c r="G479" s="332"/>
      <c r="H479" s="332"/>
      <c r="I479" s="333"/>
      <c r="J479" s="333"/>
      <c r="K479" s="84"/>
      <c r="L479" s="88"/>
    </row>
    <row r="480" spans="1:12" s="20" customFormat="1" ht="127.5" customHeight="1">
      <c r="A480" s="7" t="s">
        <v>52</v>
      </c>
      <c r="B480" s="4" t="s">
        <v>163</v>
      </c>
      <c r="C480" s="5"/>
      <c r="D480" s="101"/>
      <c r="E480" s="101"/>
      <c r="F480" s="101"/>
      <c r="G480" s="334"/>
      <c r="H480" s="335" t="s">
        <v>213</v>
      </c>
      <c r="I480" s="333" t="s">
        <v>98</v>
      </c>
      <c r="J480" s="333" t="s">
        <v>269</v>
      </c>
      <c r="K480" s="84"/>
      <c r="L480" s="88"/>
    </row>
    <row r="481" spans="1:14" s="20" customFormat="1" ht="12.75" customHeight="1">
      <c r="A481" s="158" t="s">
        <v>9</v>
      </c>
      <c r="B481" s="158"/>
      <c r="C481" s="4">
        <f>SUM(C489)</f>
        <v>420</v>
      </c>
      <c r="D481" s="102">
        <f>SUM(D489)</f>
        <v>180</v>
      </c>
      <c r="E481" s="102">
        <f>SUM(E489)</f>
        <v>120</v>
      </c>
      <c r="F481" s="102">
        <f>SUM(F489)</f>
        <v>120</v>
      </c>
      <c r="G481" s="334"/>
      <c r="H481" s="335"/>
      <c r="I481" s="333"/>
      <c r="J481" s="333"/>
      <c r="K481" s="84">
        <v>815</v>
      </c>
      <c r="L481" s="88">
        <f>SUM(D491)</f>
        <v>180</v>
      </c>
      <c r="M481" s="88">
        <f>SUM(E491)</f>
        <v>120</v>
      </c>
      <c r="N481" s="88">
        <f>SUM(F491)</f>
        <v>120</v>
      </c>
    </row>
    <row r="482" spans="1:12" s="20" customFormat="1" ht="12.75" customHeight="1">
      <c r="A482" s="158" t="s">
        <v>12</v>
      </c>
      <c r="B482" s="158"/>
      <c r="C482" s="4"/>
      <c r="D482" s="102"/>
      <c r="E482" s="102"/>
      <c r="F482" s="102"/>
      <c r="G482" s="334"/>
      <c r="H482" s="335"/>
      <c r="I482" s="333"/>
      <c r="J482" s="333"/>
      <c r="K482" s="84"/>
      <c r="L482" s="88"/>
    </row>
    <row r="483" spans="1:12" s="20" customFormat="1" ht="12.75" customHeight="1">
      <c r="A483" s="158" t="s">
        <v>5</v>
      </c>
      <c r="B483" s="158"/>
      <c r="C483" s="4">
        <f>SUM(C491)</f>
        <v>420</v>
      </c>
      <c r="D483" s="102">
        <f>SUM(D491)</f>
        <v>180</v>
      </c>
      <c r="E483" s="102">
        <f>SUM(E491)</f>
        <v>120</v>
      </c>
      <c r="F483" s="102">
        <f>SUM(F491)</f>
        <v>120</v>
      </c>
      <c r="G483" s="334"/>
      <c r="H483" s="335"/>
      <c r="I483" s="333"/>
      <c r="J483" s="333"/>
      <c r="K483" s="84"/>
      <c r="L483" s="88"/>
    </row>
    <row r="484" spans="1:12" s="20" customFormat="1" ht="12.75" customHeight="1">
      <c r="A484" s="158" t="s">
        <v>6</v>
      </c>
      <c r="B484" s="158"/>
      <c r="C484" s="4"/>
      <c r="D484" s="102"/>
      <c r="E484" s="102"/>
      <c r="F484" s="102"/>
      <c r="G484" s="334"/>
      <c r="H484" s="335"/>
      <c r="I484" s="333"/>
      <c r="J484" s="333"/>
      <c r="K484" s="84"/>
      <c r="L484" s="88"/>
    </row>
    <row r="485" spans="1:12" s="20" customFormat="1" ht="12.75" customHeight="1">
      <c r="A485" s="158" t="s">
        <v>7</v>
      </c>
      <c r="B485" s="158"/>
      <c r="C485" s="4"/>
      <c r="D485" s="102"/>
      <c r="E485" s="102"/>
      <c r="F485" s="102"/>
      <c r="G485" s="334"/>
      <c r="H485" s="335"/>
      <c r="I485" s="333"/>
      <c r="J485" s="333"/>
      <c r="K485" s="84"/>
      <c r="L485" s="88"/>
    </row>
    <row r="486" spans="1:12" s="41" customFormat="1" ht="12.75" customHeight="1">
      <c r="A486" s="158" t="s">
        <v>103</v>
      </c>
      <c r="B486" s="159"/>
      <c r="C486" s="4"/>
      <c r="D486" s="102"/>
      <c r="E486" s="102"/>
      <c r="F486" s="102"/>
      <c r="G486" s="334"/>
      <c r="H486" s="335"/>
      <c r="I486" s="333"/>
      <c r="J486" s="333"/>
      <c r="K486" s="84"/>
      <c r="L486" s="89"/>
    </row>
    <row r="487" spans="1:12" s="20" customFormat="1" ht="12.75" customHeight="1">
      <c r="A487" s="158" t="s">
        <v>102</v>
      </c>
      <c r="B487" s="158"/>
      <c r="C487" s="4"/>
      <c r="D487" s="102"/>
      <c r="E487" s="102"/>
      <c r="F487" s="102"/>
      <c r="G487" s="334"/>
      <c r="H487" s="335"/>
      <c r="I487" s="333"/>
      <c r="J487" s="333"/>
      <c r="K487" s="84"/>
      <c r="L487" s="88"/>
    </row>
    <row r="488" spans="1:12" s="20" customFormat="1" ht="48" customHeight="1">
      <c r="A488" s="7" t="s">
        <v>53</v>
      </c>
      <c r="B488" s="4" t="s">
        <v>101</v>
      </c>
      <c r="C488" s="5"/>
      <c r="D488" s="101"/>
      <c r="E488" s="101"/>
      <c r="F488" s="101"/>
      <c r="G488" s="332" t="s">
        <v>10</v>
      </c>
      <c r="H488" s="332" t="s">
        <v>26</v>
      </c>
      <c r="I488" s="333" t="s">
        <v>98</v>
      </c>
      <c r="J488" s="333" t="s">
        <v>98</v>
      </c>
      <c r="K488" s="84"/>
      <c r="L488" s="88"/>
    </row>
    <row r="489" spans="1:12" s="20" customFormat="1" ht="13.5" customHeight="1">
      <c r="A489" s="158" t="s">
        <v>9</v>
      </c>
      <c r="B489" s="158"/>
      <c r="C489" s="5">
        <f>SUM(C490:C495)</f>
        <v>420</v>
      </c>
      <c r="D489" s="101">
        <f>SUM(D490:D495)</f>
        <v>180</v>
      </c>
      <c r="E489" s="101">
        <f>SUM(E490:E495)</f>
        <v>120</v>
      </c>
      <c r="F489" s="101">
        <f>SUM(F490:F495)</f>
        <v>120</v>
      </c>
      <c r="G489" s="332"/>
      <c r="H489" s="332"/>
      <c r="I489" s="333"/>
      <c r="J489" s="333"/>
      <c r="K489" s="84"/>
      <c r="L489" s="88"/>
    </row>
    <row r="490" spans="1:12" s="20" customFormat="1" ht="13.5" customHeight="1">
      <c r="A490" s="158" t="s">
        <v>12</v>
      </c>
      <c r="B490" s="158"/>
      <c r="C490" s="5"/>
      <c r="D490" s="101"/>
      <c r="E490" s="101"/>
      <c r="F490" s="101"/>
      <c r="G490" s="332"/>
      <c r="H490" s="332"/>
      <c r="I490" s="333"/>
      <c r="J490" s="333"/>
      <c r="K490" s="84"/>
      <c r="L490" s="88"/>
    </row>
    <row r="491" spans="1:12" s="20" customFormat="1" ht="13.5" customHeight="1">
      <c r="A491" s="158" t="s">
        <v>5</v>
      </c>
      <c r="B491" s="158"/>
      <c r="C491" s="5">
        <f>SUM(D491:F491)</f>
        <v>420</v>
      </c>
      <c r="D491" s="101">
        <v>180</v>
      </c>
      <c r="E491" s="101">
        <v>120</v>
      </c>
      <c r="F491" s="101">
        <v>120</v>
      </c>
      <c r="G491" s="332"/>
      <c r="H491" s="332"/>
      <c r="I491" s="333"/>
      <c r="J491" s="333"/>
      <c r="K491" s="84"/>
      <c r="L491" s="88"/>
    </row>
    <row r="492" spans="1:12" s="20" customFormat="1" ht="13.5" customHeight="1">
      <c r="A492" s="158" t="s">
        <v>6</v>
      </c>
      <c r="B492" s="158"/>
      <c r="C492" s="5"/>
      <c r="D492" s="101"/>
      <c r="E492" s="101"/>
      <c r="F492" s="101"/>
      <c r="G492" s="332"/>
      <c r="H492" s="332"/>
      <c r="I492" s="333"/>
      <c r="J492" s="333"/>
      <c r="K492" s="84"/>
      <c r="L492" s="88"/>
    </row>
    <row r="493" spans="1:12" s="20" customFormat="1" ht="13.5" customHeight="1">
      <c r="A493" s="158" t="s">
        <v>7</v>
      </c>
      <c r="B493" s="158"/>
      <c r="C493" s="5"/>
      <c r="D493" s="101"/>
      <c r="E493" s="101"/>
      <c r="F493" s="101"/>
      <c r="G493" s="332"/>
      <c r="H493" s="332"/>
      <c r="I493" s="333"/>
      <c r="J493" s="333"/>
      <c r="K493" s="84"/>
      <c r="L493" s="88"/>
    </row>
    <row r="494" spans="1:12" s="41" customFormat="1" ht="13.5" customHeight="1">
      <c r="A494" s="158" t="s">
        <v>103</v>
      </c>
      <c r="B494" s="159"/>
      <c r="C494" s="5"/>
      <c r="D494" s="101"/>
      <c r="E494" s="101"/>
      <c r="F494" s="101"/>
      <c r="G494" s="332"/>
      <c r="H494" s="332"/>
      <c r="I494" s="333"/>
      <c r="J494" s="333"/>
      <c r="K494" s="84"/>
      <c r="L494" s="89"/>
    </row>
    <row r="495" spans="1:12" s="20" customFormat="1" ht="13.5" customHeight="1">
      <c r="A495" s="158" t="s">
        <v>102</v>
      </c>
      <c r="B495" s="158"/>
      <c r="C495" s="5"/>
      <c r="D495" s="101"/>
      <c r="E495" s="101"/>
      <c r="F495" s="101"/>
      <c r="G495" s="332"/>
      <c r="H495" s="332"/>
      <c r="I495" s="333"/>
      <c r="J495" s="333"/>
      <c r="K495" s="84"/>
      <c r="L495" s="88"/>
    </row>
    <row r="496" spans="1:12" s="20" customFormat="1" ht="18" customHeight="1">
      <c r="A496" s="134"/>
      <c r="B496" s="133" t="s">
        <v>170</v>
      </c>
      <c r="C496" s="140"/>
      <c r="D496" s="141"/>
      <c r="E496" s="141"/>
      <c r="F496" s="141"/>
      <c r="G496" s="142"/>
      <c r="H496" s="142"/>
      <c r="I496" s="142"/>
      <c r="J496" s="143"/>
      <c r="K496" s="84"/>
      <c r="L496" s="88"/>
    </row>
    <row r="497" spans="1:12" s="42" customFormat="1" ht="44.25" customHeight="1">
      <c r="A497" s="156" t="s">
        <v>49</v>
      </c>
      <c r="B497" s="247" t="s">
        <v>347</v>
      </c>
      <c r="C497" s="247"/>
      <c r="D497" s="247"/>
      <c r="E497" s="247"/>
      <c r="F497" s="247"/>
      <c r="G497" s="143" t="s">
        <v>10</v>
      </c>
      <c r="H497" s="144"/>
      <c r="I497" s="220" t="s">
        <v>326</v>
      </c>
      <c r="J497" s="221"/>
      <c r="K497" s="84"/>
      <c r="L497" s="90"/>
    </row>
    <row r="498" spans="1:12" s="20" customFormat="1" ht="33" customHeight="1">
      <c r="A498" s="134" t="s">
        <v>110</v>
      </c>
      <c r="B498" s="247" t="s">
        <v>343</v>
      </c>
      <c r="C498" s="247"/>
      <c r="D498" s="247"/>
      <c r="E498" s="247"/>
      <c r="F498" s="247"/>
      <c r="G498" s="143" t="s">
        <v>13</v>
      </c>
      <c r="H498" s="142"/>
      <c r="I498" s="220" t="s">
        <v>324</v>
      </c>
      <c r="J498" s="221"/>
      <c r="K498" s="84"/>
      <c r="L498" s="88"/>
    </row>
    <row r="499" spans="1:12" s="42" customFormat="1" ht="36" customHeight="1">
      <c r="A499" s="156" t="s">
        <v>141</v>
      </c>
      <c r="B499" s="247" t="s">
        <v>344</v>
      </c>
      <c r="C499" s="247"/>
      <c r="D499" s="247"/>
      <c r="E499" s="247"/>
      <c r="F499" s="247"/>
      <c r="G499" s="317" t="s">
        <v>10</v>
      </c>
      <c r="H499" s="144"/>
      <c r="I499" s="220" t="s">
        <v>325</v>
      </c>
      <c r="J499" s="221"/>
      <c r="K499" s="84"/>
      <c r="L499" s="90"/>
    </row>
    <row r="500" spans="1:12" s="42" customFormat="1" ht="36" customHeight="1">
      <c r="A500" s="156" t="s">
        <v>30</v>
      </c>
      <c r="B500" s="247" t="s">
        <v>328</v>
      </c>
      <c r="C500" s="247"/>
      <c r="D500" s="247"/>
      <c r="E500" s="247"/>
      <c r="F500" s="247"/>
      <c r="G500" s="318"/>
      <c r="H500" s="144"/>
      <c r="I500" s="220" t="s">
        <v>327</v>
      </c>
      <c r="J500" s="221"/>
      <c r="K500" s="84"/>
      <c r="L500" s="90"/>
    </row>
    <row r="501" spans="1:12" s="20" customFormat="1" ht="36.75" customHeight="1">
      <c r="A501" s="336" t="s">
        <v>54</v>
      </c>
      <c r="B501" s="337" t="s">
        <v>99</v>
      </c>
      <c r="C501" s="5"/>
      <c r="D501" s="101"/>
      <c r="E501" s="101"/>
      <c r="F501" s="101"/>
      <c r="G501" s="332"/>
      <c r="H501" s="338" t="s">
        <v>214</v>
      </c>
      <c r="I501" s="333" t="s">
        <v>98</v>
      </c>
      <c r="J501" s="333" t="s">
        <v>269</v>
      </c>
      <c r="K501" s="319"/>
      <c r="L501" s="320"/>
    </row>
    <row r="502" spans="1:12" s="20" customFormat="1" ht="14.25" customHeight="1">
      <c r="A502" s="339" t="s">
        <v>9</v>
      </c>
      <c r="B502" s="339"/>
      <c r="C502" s="340">
        <f>SUM(C510,C550,C646)</f>
        <v>7534</v>
      </c>
      <c r="D502" s="341">
        <f>SUM(D510,D550,D646)</f>
        <v>2634</v>
      </c>
      <c r="E502" s="341">
        <f>SUM(E510,E550,E646)</f>
        <v>2445</v>
      </c>
      <c r="F502" s="341">
        <f>SUM(F510,F550,F646)</f>
        <v>2445</v>
      </c>
      <c r="G502" s="332"/>
      <c r="H502" s="338"/>
      <c r="I502" s="333"/>
      <c r="J502" s="333"/>
      <c r="K502" s="84"/>
      <c r="L502" s="88"/>
    </row>
    <row r="503" spans="1:14" s="20" customFormat="1" ht="14.25" customHeight="1">
      <c r="A503" s="339" t="s">
        <v>12</v>
      </c>
      <c r="B503" s="339"/>
      <c r="C503" s="340">
        <f aca="true" t="shared" si="5" ref="C503:F508">SUM(C511,C551,C647)</f>
        <v>0</v>
      </c>
      <c r="D503" s="341">
        <f t="shared" si="5"/>
        <v>0</v>
      </c>
      <c r="E503" s="341">
        <f t="shared" si="5"/>
        <v>0</v>
      </c>
      <c r="F503" s="341">
        <f t="shared" si="5"/>
        <v>0</v>
      </c>
      <c r="G503" s="332"/>
      <c r="H503" s="338"/>
      <c r="I503" s="333"/>
      <c r="J503" s="333"/>
      <c r="K503" s="84">
        <v>813</v>
      </c>
      <c r="L503" s="88">
        <f aca="true" t="shared" si="6" ref="L503:N504">SUM(L550)</f>
        <v>45</v>
      </c>
      <c r="M503" s="88">
        <f t="shared" si="6"/>
        <v>45</v>
      </c>
      <c r="N503" s="88">
        <f t="shared" si="6"/>
        <v>45</v>
      </c>
    </row>
    <row r="504" spans="1:14" s="20" customFormat="1" ht="14.25" customHeight="1">
      <c r="A504" s="339" t="s">
        <v>5</v>
      </c>
      <c r="B504" s="339"/>
      <c r="C504" s="340">
        <f t="shared" si="5"/>
        <v>7534</v>
      </c>
      <c r="D504" s="341">
        <f t="shared" si="5"/>
        <v>2634</v>
      </c>
      <c r="E504" s="341">
        <f t="shared" si="5"/>
        <v>2445</v>
      </c>
      <c r="F504" s="341">
        <f t="shared" si="5"/>
        <v>2445</v>
      </c>
      <c r="G504" s="332"/>
      <c r="H504" s="338"/>
      <c r="I504" s="333"/>
      <c r="J504" s="333"/>
      <c r="K504" s="84">
        <v>814</v>
      </c>
      <c r="L504" s="88">
        <f t="shared" si="6"/>
        <v>0</v>
      </c>
      <c r="M504" s="88">
        <f t="shared" si="6"/>
        <v>0</v>
      </c>
      <c r="N504" s="88">
        <f t="shared" si="6"/>
        <v>0</v>
      </c>
    </row>
    <row r="505" spans="1:14" s="20" customFormat="1" ht="14.25" customHeight="1">
      <c r="A505" s="339" t="s">
        <v>6</v>
      </c>
      <c r="B505" s="339"/>
      <c r="C505" s="340">
        <f t="shared" si="5"/>
        <v>0</v>
      </c>
      <c r="D505" s="341">
        <f t="shared" si="5"/>
        <v>0</v>
      </c>
      <c r="E505" s="341">
        <f t="shared" si="5"/>
        <v>0</v>
      </c>
      <c r="F505" s="341">
        <f t="shared" si="5"/>
        <v>0</v>
      </c>
      <c r="G505" s="332"/>
      <c r="H505" s="338"/>
      <c r="I505" s="333"/>
      <c r="J505" s="333"/>
      <c r="K505" s="84">
        <v>815</v>
      </c>
      <c r="L505" s="88">
        <f>SUM(L511,L552,L646)</f>
        <v>2589</v>
      </c>
      <c r="M505" s="88">
        <f>SUM(M511,M552,M646)</f>
        <v>2400</v>
      </c>
      <c r="N505" s="88">
        <f>SUM(N511,N552,N646)</f>
        <v>2400</v>
      </c>
    </row>
    <row r="506" spans="1:12" s="20" customFormat="1" ht="14.25" customHeight="1">
      <c r="A506" s="339" t="s">
        <v>7</v>
      </c>
      <c r="B506" s="339"/>
      <c r="C506" s="340">
        <f t="shared" si="5"/>
        <v>0</v>
      </c>
      <c r="D506" s="341">
        <f t="shared" si="5"/>
        <v>0</v>
      </c>
      <c r="E506" s="341">
        <f t="shared" si="5"/>
        <v>0</v>
      </c>
      <c r="F506" s="341">
        <f t="shared" si="5"/>
        <v>0</v>
      </c>
      <c r="G506" s="332"/>
      <c r="H506" s="338"/>
      <c r="I506" s="333"/>
      <c r="J506" s="333"/>
      <c r="K506" s="84"/>
      <c r="L506" s="88"/>
    </row>
    <row r="507" spans="1:12" s="41" customFormat="1" ht="14.25" customHeight="1">
      <c r="A507" s="339" t="s">
        <v>103</v>
      </c>
      <c r="B507" s="342"/>
      <c r="C507" s="340">
        <f t="shared" si="5"/>
        <v>0</v>
      </c>
      <c r="D507" s="341">
        <f t="shared" si="5"/>
        <v>0</v>
      </c>
      <c r="E507" s="341">
        <f t="shared" si="5"/>
        <v>0</v>
      </c>
      <c r="F507" s="341">
        <f t="shared" si="5"/>
        <v>0</v>
      </c>
      <c r="G507" s="332"/>
      <c r="H507" s="338"/>
      <c r="I507" s="333"/>
      <c r="J507" s="333"/>
      <c r="K507" s="84"/>
      <c r="L507" s="89"/>
    </row>
    <row r="508" spans="1:12" s="20" customFormat="1" ht="14.25" customHeight="1">
      <c r="A508" s="339" t="s">
        <v>102</v>
      </c>
      <c r="B508" s="339"/>
      <c r="C508" s="340">
        <f t="shared" si="5"/>
        <v>0</v>
      </c>
      <c r="D508" s="341">
        <f t="shared" si="5"/>
        <v>0</v>
      </c>
      <c r="E508" s="341">
        <f t="shared" si="5"/>
        <v>0</v>
      </c>
      <c r="F508" s="341">
        <f t="shared" si="5"/>
        <v>0</v>
      </c>
      <c r="G508" s="332"/>
      <c r="H508" s="338"/>
      <c r="I508" s="333"/>
      <c r="J508" s="333"/>
      <c r="K508" s="84"/>
      <c r="L508" s="88"/>
    </row>
    <row r="509" spans="1:12" s="20" customFormat="1" ht="60.75" customHeight="1">
      <c r="A509" s="7" t="s">
        <v>55</v>
      </c>
      <c r="B509" s="4" t="s">
        <v>215</v>
      </c>
      <c r="C509" s="5"/>
      <c r="D509" s="101"/>
      <c r="E509" s="101"/>
      <c r="F509" s="101"/>
      <c r="G509" s="332"/>
      <c r="H509" s="343" t="s">
        <v>216</v>
      </c>
      <c r="I509" s="333" t="s">
        <v>98</v>
      </c>
      <c r="J509" s="333" t="s">
        <v>269</v>
      </c>
      <c r="K509" s="84"/>
      <c r="L509" s="88"/>
    </row>
    <row r="510" spans="1:12" s="20" customFormat="1" ht="15" customHeight="1">
      <c r="A510" s="158" t="s">
        <v>9</v>
      </c>
      <c r="B510" s="158"/>
      <c r="C510" s="4">
        <f>SUM(C518,C526,C534,C542)</f>
        <v>1416</v>
      </c>
      <c r="D510" s="102">
        <f>SUM(D518,D526,D534,D542)</f>
        <v>472</v>
      </c>
      <c r="E510" s="102">
        <f>SUM(E518,E526,E534,E542)</f>
        <v>472</v>
      </c>
      <c r="F510" s="102">
        <f>SUM(F518,F526,F534,F542)</f>
        <v>472</v>
      </c>
      <c r="G510" s="332"/>
      <c r="H510" s="343"/>
      <c r="I510" s="333"/>
      <c r="J510" s="333"/>
      <c r="K510" s="84"/>
      <c r="L510" s="88"/>
    </row>
    <row r="511" spans="1:14" s="20" customFormat="1" ht="15" customHeight="1">
      <c r="A511" s="158" t="s">
        <v>12</v>
      </c>
      <c r="B511" s="158"/>
      <c r="C511" s="4"/>
      <c r="D511" s="102"/>
      <c r="E511" s="102"/>
      <c r="F511" s="102"/>
      <c r="G511" s="332"/>
      <c r="H511" s="343"/>
      <c r="I511" s="333"/>
      <c r="J511" s="333"/>
      <c r="K511" s="84">
        <v>815</v>
      </c>
      <c r="L511" s="88">
        <f>SUM(D520,D528,D536,D544)</f>
        <v>472</v>
      </c>
      <c r="M511" s="88">
        <f>SUM(E520,E528,E536,E544)</f>
        <v>472</v>
      </c>
      <c r="N511" s="88">
        <f>SUM(F520,F528,F536,F544)</f>
        <v>472</v>
      </c>
    </row>
    <row r="512" spans="1:12" s="20" customFormat="1" ht="15" customHeight="1">
      <c r="A512" s="158" t="s">
        <v>5</v>
      </c>
      <c r="B512" s="158"/>
      <c r="C512" s="4">
        <f>SUM(C520,C528,C536,C544)</f>
        <v>1416</v>
      </c>
      <c r="D512" s="102">
        <f>SUM(D520,D528,D536,D544)</f>
        <v>472</v>
      </c>
      <c r="E512" s="102">
        <f>SUM(E520,E528,E536,E544)</f>
        <v>472</v>
      </c>
      <c r="F512" s="102">
        <f>SUM(F520,F528,F536,F544)</f>
        <v>472</v>
      </c>
      <c r="G512" s="332"/>
      <c r="H512" s="343"/>
      <c r="I512" s="333"/>
      <c r="J512" s="333"/>
      <c r="K512" s="84"/>
      <c r="L512" s="88"/>
    </row>
    <row r="513" spans="1:12" s="20" customFormat="1" ht="15" customHeight="1">
      <c r="A513" s="158" t="s">
        <v>6</v>
      </c>
      <c r="B513" s="158"/>
      <c r="C513" s="4"/>
      <c r="D513" s="102"/>
      <c r="E513" s="102"/>
      <c r="F513" s="102"/>
      <c r="G513" s="332"/>
      <c r="H513" s="343"/>
      <c r="I513" s="333"/>
      <c r="J513" s="333"/>
      <c r="K513" s="84"/>
      <c r="L513" s="88"/>
    </row>
    <row r="514" spans="1:12" s="20" customFormat="1" ht="15" customHeight="1">
      <c r="A514" s="158" t="s">
        <v>7</v>
      </c>
      <c r="B514" s="158"/>
      <c r="C514" s="4"/>
      <c r="D514" s="102"/>
      <c r="E514" s="102"/>
      <c r="F514" s="102"/>
      <c r="G514" s="332"/>
      <c r="H514" s="343"/>
      <c r="I514" s="333"/>
      <c r="J514" s="333"/>
      <c r="K514" s="84"/>
      <c r="L514" s="88"/>
    </row>
    <row r="515" spans="1:12" s="41" customFormat="1" ht="15" customHeight="1">
      <c r="A515" s="158" t="s">
        <v>103</v>
      </c>
      <c r="B515" s="159"/>
      <c r="C515" s="4"/>
      <c r="D515" s="102"/>
      <c r="E515" s="102"/>
      <c r="F515" s="102"/>
      <c r="G515" s="332"/>
      <c r="H515" s="343"/>
      <c r="I515" s="333"/>
      <c r="J515" s="333"/>
      <c r="K515" s="84"/>
      <c r="L515" s="89"/>
    </row>
    <row r="516" spans="1:12" s="20" customFormat="1" ht="15" customHeight="1">
      <c r="A516" s="158" t="s">
        <v>102</v>
      </c>
      <c r="B516" s="158"/>
      <c r="C516" s="4"/>
      <c r="D516" s="102"/>
      <c r="E516" s="102"/>
      <c r="F516" s="102"/>
      <c r="G516" s="332"/>
      <c r="H516" s="343"/>
      <c r="I516" s="333"/>
      <c r="J516" s="333"/>
      <c r="K516" s="84"/>
      <c r="L516" s="88"/>
    </row>
    <row r="517" spans="1:12" s="20" customFormat="1" ht="58.5" customHeight="1">
      <c r="A517" s="7" t="s">
        <v>56</v>
      </c>
      <c r="B517" s="4" t="s">
        <v>0</v>
      </c>
      <c r="C517" s="5"/>
      <c r="D517" s="101"/>
      <c r="E517" s="101"/>
      <c r="F517" s="101"/>
      <c r="G517" s="332" t="s">
        <v>20</v>
      </c>
      <c r="H517" s="332" t="s">
        <v>221</v>
      </c>
      <c r="I517" s="333" t="s">
        <v>98</v>
      </c>
      <c r="J517" s="333" t="s">
        <v>269</v>
      </c>
      <c r="K517" s="84"/>
      <c r="L517" s="88"/>
    </row>
    <row r="518" spans="1:12" s="20" customFormat="1" ht="13.5" customHeight="1">
      <c r="A518" s="158" t="s">
        <v>9</v>
      </c>
      <c r="B518" s="158"/>
      <c r="C518" s="5">
        <f>SUM(C519:C524)</f>
        <v>330</v>
      </c>
      <c r="D518" s="101">
        <f>SUM(D519:D524)</f>
        <v>110</v>
      </c>
      <c r="E518" s="101">
        <f>SUM(E519:E524)</f>
        <v>110</v>
      </c>
      <c r="F518" s="101">
        <f>SUM(F519:F524)</f>
        <v>110</v>
      </c>
      <c r="G518" s="332"/>
      <c r="H518" s="332"/>
      <c r="I518" s="333"/>
      <c r="J518" s="333"/>
      <c r="K518" s="84"/>
      <c r="L518" s="88"/>
    </row>
    <row r="519" spans="1:12" s="20" customFormat="1" ht="13.5" customHeight="1">
      <c r="A519" s="158" t="s">
        <v>12</v>
      </c>
      <c r="B519" s="158"/>
      <c r="C519" s="5"/>
      <c r="D519" s="101"/>
      <c r="E519" s="101"/>
      <c r="F519" s="101"/>
      <c r="G519" s="332"/>
      <c r="H519" s="332"/>
      <c r="I519" s="333"/>
      <c r="J519" s="333"/>
      <c r="K519" s="84"/>
      <c r="L519" s="88"/>
    </row>
    <row r="520" spans="1:12" s="20" customFormat="1" ht="13.5" customHeight="1">
      <c r="A520" s="158" t="s">
        <v>5</v>
      </c>
      <c r="B520" s="158"/>
      <c r="C520" s="5">
        <f>SUM(D520:F520)</f>
        <v>330</v>
      </c>
      <c r="D520" s="101">
        <v>110</v>
      </c>
      <c r="E520" s="101">
        <v>110</v>
      </c>
      <c r="F520" s="101">
        <v>110</v>
      </c>
      <c r="G520" s="332"/>
      <c r="H520" s="332"/>
      <c r="I520" s="333"/>
      <c r="J520" s="333"/>
      <c r="K520" s="84"/>
      <c r="L520" s="88"/>
    </row>
    <row r="521" spans="1:12" s="20" customFormat="1" ht="13.5" customHeight="1">
      <c r="A521" s="158" t="s">
        <v>6</v>
      </c>
      <c r="B521" s="158"/>
      <c r="C521" s="5"/>
      <c r="D521" s="101"/>
      <c r="E521" s="101"/>
      <c r="F521" s="101"/>
      <c r="G521" s="332"/>
      <c r="H521" s="332"/>
      <c r="I521" s="333"/>
      <c r="J521" s="333"/>
      <c r="K521" s="84"/>
      <c r="L521" s="88"/>
    </row>
    <row r="522" spans="1:12" s="20" customFormat="1" ht="13.5" customHeight="1">
      <c r="A522" s="158" t="s">
        <v>7</v>
      </c>
      <c r="B522" s="158"/>
      <c r="C522" s="5"/>
      <c r="D522" s="101"/>
      <c r="E522" s="101"/>
      <c r="F522" s="101"/>
      <c r="G522" s="332"/>
      <c r="H522" s="332"/>
      <c r="I522" s="333"/>
      <c r="J522" s="333"/>
      <c r="K522" s="84"/>
      <c r="L522" s="88"/>
    </row>
    <row r="523" spans="1:12" s="41" customFormat="1" ht="13.5" customHeight="1">
      <c r="A523" s="158" t="s">
        <v>103</v>
      </c>
      <c r="B523" s="159"/>
      <c r="C523" s="5"/>
      <c r="D523" s="101"/>
      <c r="E523" s="101"/>
      <c r="F523" s="101"/>
      <c r="G523" s="332"/>
      <c r="H523" s="332"/>
      <c r="I523" s="333"/>
      <c r="J523" s="333"/>
      <c r="K523" s="84"/>
      <c r="L523" s="89"/>
    </row>
    <row r="524" spans="1:12" s="20" customFormat="1" ht="13.5" customHeight="1">
      <c r="A524" s="158" t="s">
        <v>102</v>
      </c>
      <c r="B524" s="158"/>
      <c r="C524" s="5"/>
      <c r="D524" s="101"/>
      <c r="E524" s="101"/>
      <c r="F524" s="101"/>
      <c r="G524" s="332"/>
      <c r="H524" s="332"/>
      <c r="I524" s="333"/>
      <c r="J524" s="333"/>
      <c r="K524" s="84"/>
      <c r="L524" s="88"/>
    </row>
    <row r="525" spans="1:12" s="20" customFormat="1" ht="53.25" customHeight="1">
      <c r="A525" s="7" t="s">
        <v>57</v>
      </c>
      <c r="B525" s="4" t="s">
        <v>174</v>
      </c>
      <c r="C525" s="5"/>
      <c r="D525" s="101"/>
      <c r="E525" s="101"/>
      <c r="F525" s="101"/>
      <c r="G525" s="332" t="s">
        <v>20</v>
      </c>
      <c r="H525" s="332" t="s">
        <v>217</v>
      </c>
      <c r="I525" s="333" t="s">
        <v>98</v>
      </c>
      <c r="J525" s="333" t="s">
        <v>269</v>
      </c>
      <c r="K525" s="84"/>
      <c r="L525" s="88"/>
    </row>
    <row r="526" spans="1:12" s="20" customFormat="1" ht="14.25" customHeight="1">
      <c r="A526" s="158" t="s">
        <v>9</v>
      </c>
      <c r="B526" s="158"/>
      <c r="C526" s="5">
        <f>SUM(C527:C532)</f>
        <v>220</v>
      </c>
      <c r="D526" s="101">
        <f>SUM(D527:D532)</f>
        <v>60</v>
      </c>
      <c r="E526" s="101">
        <f>SUM(E527:E532)</f>
        <v>80</v>
      </c>
      <c r="F526" s="101">
        <f>SUM(F527:F532)</f>
        <v>80</v>
      </c>
      <c r="G526" s="332"/>
      <c r="H526" s="332"/>
      <c r="I526" s="333"/>
      <c r="J526" s="333"/>
      <c r="K526" s="84"/>
      <c r="L526" s="88"/>
    </row>
    <row r="527" spans="1:12" s="20" customFormat="1" ht="14.25" customHeight="1">
      <c r="A527" s="158" t="s">
        <v>12</v>
      </c>
      <c r="B527" s="158"/>
      <c r="C527" s="5"/>
      <c r="D527" s="101"/>
      <c r="E527" s="101"/>
      <c r="F527" s="101"/>
      <c r="G527" s="332"/>
      <c r="H527" s="332"/>
      <c r="I527" s="333"/>
      <c r="J527" s="333"/>
      <c r="K527" s="84"/>
      <c r="L527" s="88"/>
    </row>
    <row r="528" spans="1:12" s="20" customFormat="1" ht="14.25" customHeight="1">
      <c r="A528" s="158" t="s">
        <v>5</v>
      </c>
      <c r="B528" s="158"/>
      <c r="C528" s="5">
        <f>SUM(D528:F528)</f>
        <v>220</v>
      </c>
      <c r="D528" s="101">
        <v>60</v>
      </c>
      <c r="E528" s="101">
        <v>80</v>
      </c>
      <c r="F528" s="101">
        <v>80</v>
      </c>
      <c r="G528" s="332"/>
      <c r="H528" s="332"/>
      <c r="I528" s="333"/>
      <c r="J528" s="333"/>
      <c r="K528" s="84"/>
      <c r="L528" s="88"/>
    </row>
    <row r="529" spans="1:12" s="20" customFormat="1" ht="14.25" customHeight="1">
      <c r="A529" s="158" t="s">
        <v>6</v>
      </c>
      <c r="B529" s="158"/>
      <c r="C529" s="5"/>
      <c r="D529" s="101"/>
      <c r="E529" s="101"/>
      <c r="F529" s="101"/>
      <c r="G529" s="332"/>
      <c r="H529" s="332"/>
      <c r="I529" s="333"/>
      <c r="J529" s="333"/>
      <c r="K529" s="84"/>
      <c r="L529" s="88"/>
    </row>
    <row r="530" spans="1:12" s="20" customFormat="1" ht="14.25" customHeight="1">
      <c r="A530" s="158" t="s">
        <v>7</v>
      </c>
      <c r="B530" s="158"/>
      <c r="C530" s="5"/>
      <c r="D530" s="101"/>
      <c r="E530" s="101"/>
      <c r="F530" s="101"/>
      <c r="G530" s="332"/>
      <c r="H530" s="332"/>
      <c r="I530" s="333"/>
      <c r="J530" s="333"/>
      <c r="K530" s="84"/>
      <c r="L530" s="88"/>
    </row>
    <row r="531" spans="1:12" s="41" customFormat="1" ht="14.25" customHeight="1">
      <c r="A531" s="158" t="s">
        <v>103</v>
      </c>
      <c r="B531" s="159"/>
      <c r="C531" s="5"/>
      <c r="D531" s="101"/>
      <c r="E531" s="101"/>
      <c r="F531" s="101"/>
      <c r="G531" s="332"/>
      <c r="H531" s="332"/>
      <c r="I531" s="333"/>
      <c r="J531" s="333"/>
      <c r="K531" s="84"/>
      <c r="L531" s="89"/>
    </row>
    <row r="532" spans="1:12" s="20" customFormat="1" ht="14.25" customHeight="1">
      <c r="A532" s="158" t="s">
        <v>102</v>
      </c>
      <c r="B532" s="158"/>
      <c r="C532" s="5"/>
      <c r="D532" s="101"/>
      <c r="E532" s="101"/>
      <c r="F532" s="101"/>
      <c r="G532" s="332"/>
      <c r="H532" s="332"/>
      <c r="I532" s="333"/>
      <c r="J532" s="333"/>
      <c r="K532" s="84"/>
      <c r="L532" s="88"/>
    </row>
    <row r="533" spans="1:12" s="20" customFormat="1" ht="34.5" customHeight="1">
      <c r="A533" s="7" t="s">
        <v>58</v>
      </c>
      <c r="B533" s="4" t="s">
        <v>2</v>
      </c>
      <c r="C533" s="5"/>
      <c r="D533" s="101"/>
      <c r="E533" s="101"/>
      <c r="F533" s="101"/>
      <c r="G533" s="332" t="s">
        <v>20</v>
      </c>
      <c r="H533" s="332" t="s">
        <v>222</v>
      </c>
      <c r="I533" s="333"/>
      <c r="J533" s="333"/>
      <c r="K533" s="84"/>
      <c r="L533" s="88"/>
    </row>
    <row r="534" spans="1:12" s="20" customFormat="1" ht="13.5" customHeight="1">
      <c r="A534" s="158" t="s">
        <v>9</v>
      </c>
      <c r="B534" s="158"/>
      <c r="C534" s="5">
        <f>SUM(C535:C540)</f>
        <v>60</v>
      </c>
      <c r="D534" s="101">
        <f>SUM(D535:D540)</f>
        <v>60</v>
      </c>
      <c r="E534" s="101">
        <f>SUM(E535:E540)</f>
        <v>0</v>
      </c>
      <c r="F534" s="101">
        <f>SUM(F535:F540)</f>
        <v>0</v>
      </c>
      <c r="G534" s="332"/>
      <c r="H534" s="332"/>
      <c r="I534" s="333"/>
      <c r="J534" s="333"/>
      <c r="K534" s="84"/>
      <c r="L534" s="88"/>
    </row>
    <row r="535" spans="1:12" s="20" customFormat="1" ht="13.5" customHeight="1">
      <c r="A535" s="158" t="s">
        <v>12</v>
      </c>
      <c r="B535" s="158"/>
      <c r="C535" s="5"/>
      <c r="D535" s="101"/>
      <c r="E535" s="101"/>
      <c r="F535" s="101"/>
      <c r="G535" s="332"/>
      <c r="H535" s="332"/>
      <c r="I535" s="333"/>
      <c r="J535" s="333"/>
      <c r="K535" s="84"/>
      <c r="L535" s="88"/>
    </row>
    <row r="536" spans="1:12" s="20" customFormat="1" ht="13.5" customHeight="1">
      <c r="A536" s="158" t="s">
        <v>5</v>
      </c>
      <c r="B536" s="158"/>
      <c r="C536" s="5">
        <f>SUM(D536:F536)</f>
        <v>60</v>
      </c>
      <c r="D536" s="101">
        <v>60</v>
      </c>
      <c r="E536" s="101">
        <v>0</v>
      </c>
      <c r="F536" s="101">
        <v>0</v>
      </c>
      <c r="G536" s="332"/>
      <c r="H536" s="332"/>
      <c r="I536" s="333"/>
      <c r="J536" s="333"/>
      <c r="K536" s="84"/>
      <c r="L536" s="88"/>
    </row>
    <row r="537" spans="1:12" s="20" customFormat="1" ht="13.5" customHeight="1">
      <c r="A537" s="158" t="s">
        <v>6</v>
      </c>
      <c r="B537" s="158"/>
      <c r="C537" s="5"/>
      <c r="D537" s="101"/>
      <c r="E537" s="101"/>
      <c r="F537" s="101"/>
      <c r="G537" s="332"/>
      <c r="H537" s="332"/>
      <c r="I537" s="333"/>
      <c r="J537" s="333"/>
      <c r="K537" s="84"/>
      <c r="L537" s="88"/>
    </row>
    <row r="538" spans="1:12" s="20" customFormat="1" ht="13.5" customHeight="1">
      <c r="A538" s="158" t="s">
        <v>7</v>
      </c>
      <c r="B538" s="158"/>
      <c r="C538" s="5"/>
      <c r="D538" s="101"/>
      <c r="E538" s="101"/>
      <c r="F538" s="101"/>
      <c r="G538" s="332"/>
      <c r="H538" s="332"/>
      <c r="I538" s="333"/>
      <c r="J538" s="333"/>
      <c r="K538" s="84"/>
      <c r="L538" s="88"/>
    </row>
    <row r="539" spans="1:12" s="41" customFormat="1" ht="13.5" customHeight="1">
      <c r="A539" s="158" t="s">
        <v>103</v>
      </c>
      <c r="B539" s="159"/>
      <c r="C539" s="5"/>
      <c r="D539" s="101"/>
      <c r="E539" s="101"/>
      <c r="F539" s="101"/>
      <c r="G539" s="332"/>
      <c r="H539" s="332"/>
      <c r="I539" s="333"/>
      <c r="J539" s="333"/>
      <c r="K539" s="84"/>
      <c r="L539" s="89"/>
    </row>
    <row r="540" spans="1:12" s="20" customFormat="1" ht="13.5" customHeight="1">
      <c r="A540" s="158" t="s">
        <v>102</v>
      </c>
      <c r="B540" s="158"/>
      <c r="C540" s="5"/>
      <c r="D540" s="101"/>
      <c r="E540" s="101"/>
      <c r="F540" s="101"/>
      <c r="G540" s="332"/>
      <c r="H540" s="332"/>
      <c r="I540" s="333"/>
      <c r="J540" s="333"/>
      <c r="K540" s="84"/>
      <c r="L540" s="88"/>
    </row>
    <row r="541" spans="1:12" s="20" customFormat="1" ht="74.25" customHeight="1">
      <c r="A541" s="7" t="s">
        <v>59</v>
      </c>
      <c r="B541" s="4" t="s">
        <v>177</v>
      </c>
      <c r="C541" s="5"/>
      <c r="D541" s="101"/>
      <c r="E541" s="101"/>
      <c r="F541" s="101"/>
      <c r="G541" s="165" t="s">
        <v>20</v>
      </c>
      <c r="H541" s="166" t="s">
        <v>218</v>
      </c>
      <c r="I541" s="198" t="s">
        <v>98</v>
      </c>
      <c r="J541" s="198" t="s">
        <v>269</v>
      </c>
      <c r="K541" s="84"/>
      <c r="L541" s="88"/>
    </row>
    <row r="542" spans="1:12" s="20" customFormat="1" ht="15" customHeight="1">
      <c r="A542" s="158" t="s">
        <v>9</v>
      </c>
      <c r="B542" s="158"/>
      <c r="C542" s="5">
        <f>SUM(C543:C548)</f>
        <v>806</v>
      </c>
      <c r="D542" s="101">
        <f>SUM(D543:D548)</f>
        <v>242</v>
      </c>
      <c r="E542" s="101">
        <f>SUM(E543:E548)</f>
        <v>282</v>
      </c>
      <c r="F542" s="101">
        <f>SUM(F543:F548)</f>
        <v>282</v>
      </c>
      <c r="G542" s="165"/>
      <c r="H542" s="166"/>
      <c r="I542" s="198"/>
      <c r="J542" s="198"/>
      <c r="K542" s="84"/>
      <c r="L542" s="88"/>
    </row>
    <row r="543" spans="1:12" s="20" customFormat="1" ht="15" customHeight="1">
      <c r="A543" s="158" t="s">
        <v>12</v>
      </c>
      <c r="B543" s="158"/>
      <c r="C543" s="5"/>
      <c r="D543" s="101"/>
      <c r="E543" s="101"/>
      <c r="F543" s="101"/>
      <c r="G543" s="165"/>
      <c r="H543" s="166"/>
      <c r="I543" s="198"/>
      <c r="J543" s="198"/>
      <c r="K543" s="84"/>
      <c r="L543" s="88"/>
    </row>
    <row r="544" spans="1:12" s="20" customFormat="1" ht="15" customHeight="1">
      <c r="A544" s="158" t="s">
        <v>5</v>
      </c>
      <c r="B544" s="158"/>
      <c r="C544" s="12">
        <f>SUM(D544:F544)</f>
        <v>806</v>
      </c>
      <c r="D544" s="112">
        <v>242</v>
      </c>
      <c r="E544" s="112">
        <v>282</v>
      </c>
      <c r="F544" s="112">
        <v>282</v>
      </c>
      <c r="G544" s="165"/>
      <c r="H544" s="166"/>
      <c r="I544" s="198"/>
      <c r="J544" s="198"/>
      <c r="K544" s="84"/>
      <c r="L544" s="88"/>
    </row>
    <row r="545" spans="1:12" s="20" customFormat="1" ht="15" customHeight="1">
      <c r="A545" s="158" t="s">
        <v>6</v>
      </c>
      <c r="B545" s="158"/>
      <c r="C545" s="5"/>
      <c r="D545" s="101"/>
      <c r="E545" s="101"/>
      <c r="F545" s="101"/>
      <c r="G545" s="165"/>
      <c r="H545" s="166"/>
      <c r="I545" s="198"/>
      <c r="J545" s="198"/>
      <c r="K545" s="84"/>
      <c r="L545" s="88"/>
    </row>
    <row r="546" spans="1:12" s="20" customFormat="1" ht="15" customHeight="1">
      <c r="A546" s="158" t="s">
        <v>7</v>
      </c>
      <c r="B546" s="158"/>
      <c r="C546" s="5"/>
      <c r="D546" s="101"/>
      <c r="E546" s="101"/>
      <c r="F546" s="101"/>
      <c r="G546" s="165"/>
      <c r="H546" s="166"/>
      <c r="I546" s="198"/>
      <c r="J546" s="198"/>
      <c r="K546" s="84"/>
      <c r="L546" s="88"/>
    </row>
    <row r="547" spans="1:12" s="41" customFormat="1" ht="15" customHeight="1">
      <c r="A547" s="158" t="s">
        <v>103</v>
      </c>
      <c r="B547" s="159"/>
      <c r="C547" s="5"/>
      <c r="D547" s="101"/>
      <c r="E547" s="101"/>
      <c r="F547" s="101"/>
      <c r="G547" s="165"/>
      <c r="H547" s="166"/>
      <c r="I547" s="198"/>
      <c r="J547" s="198"/>
      <c r="K547" s="84"/>
      <c r="L547" s="89"/>
    </row>
    <row r="548" spans="1:12" s="20" customFormat="1" ht="15" customHeight="1">
      <c r="A548" s="158" t="s">
        <v>102</v>
      </c>
      <c r="B548" s="158"/>
      <c r="C548" s="5"/>
      <c r="D548" s="101"/>
      <c r="E548" s="101"/>
      <c r="F548" s="101"/>
      <c r="G548" s="165"/>
      <c r="H548" s="166"/>
      <c r="I548" s="198"/>
      <c r="J548" s="198"/>
      <c r="K548" s="84"/>
      <c r="L548" s="88"/>
    </row>
    <row r="549" spans="1:12" s="20" customFormat="1" ht="75" customHeight="1">
      <c r="A549" s="29" t="s">
        <v>60</v>
      </c>
      <c r="B549" s="15" t="s">
        <v>164</v>
      </c>
      <c r="C549" s="14"/>
      <c r="D549" s="113"/>
      <c r="E549" s="124"/>
      <c r="F549" s="124"/>
      <c r="G549" s="211"/>
      <c r="H549" s="314" t="s">
        <v>219</v>
      </c>
      <c r="I549" s="198" t="s">
        <v>98</v>
      </c>
      <c r="J549" s="198" t="s">
        <v>269</v>
      </c>
      <c r="K549" s="84"/>
      <c r="L549" s="88"/>
    </row>
    <row r="550" spans="1:14" s="20" customFormat="1" ht="15" customHeight="1">
      <c r="A550" s="173" t="s">
        <v>9</v>
      </c>
      <c r="B550" s="173"/>
      <c r="C550" s="15">
        <f>SUM(C558,C566,C574,C582,C590,C598,C606,C614,C622,C630,C638)</f>
        <v>5953</v>
      </c>
      <c r="D550" s="108">
        <f>SUM(D558,D566,D574,D582,D590,D598,D606,D614,D622,D630,D638)</f>
        <v>2107</v>
      </c>
      <c r="E550" s="108">
        <f>SUM(E558,E566,E574,E582,E590,E598,E606,E614,E622,E630,E638)</f>
        <v>1918</v>
      </c>
      <c r="F550" s="108">
        <f>SUM(F558,F566,F574,F582,F590,F598,F606,F614,F622,F630,F638)</f>
        <v>1918</v>
      </c>
      <c r="G550" s="212"/>
      <c r="H550" s="315"/>
      <c r="I550" s="198"/>
      <c r="J550" s="198"/>
      <c r="K550" s="84">
        <v>813</v>
      </c>
      <c r="L550" s="88">
        <f>SUM(D560,D568,D632)</f>
        <v>45</v>
      </c>
      <c r="M550" s="88">
        <f>SUM(E560,E568,E632)</f>
        <v>45</v>
      </c>
      <c r="N550" s="88">
        <f>SUM(F560,F568,F632)</f>
        <v>45</v>
      </c>
    </row>
    <row r="551" spans="1:14" s="20" customFormat="1" ht="15" customHeight="1">
      <c r="A551" s="173" t="s">
        <v>12</v>
      </c>
      <c r="B551" s="173"/>
      <c r="C551" s="15"/>
      <c r="D551" s="108"/>
      <c r="E551" s="108"/>
      <c r="F551" s="108"/>
      <c r="G551" s="212"/>
      <c r="H551" s="315"/>
      <c r="I551" s="198"/>
      <c r="J551" s="198"/>
      <c r="K551" s="84">
        <v>814</v>
      </c>
      <c r="L551" s="88">
        <f>SUM(D640)</f>
        <v>0</v>
      </c>
      <c r="M551" s="88">
        <f>SUM(E640)</f>
        <v>0</v>
      </c>
      <c r="N551" s="88">
        <f>SUM(F640)</f>
        <v>0</v>
      </c>
    </row>
    <row r="552" spans="1:14" s="20" customFormat="1" ht="15" customHeight="1">
      <c r="A552" s="173" t="s">
        <v>5</v>
      </c>
      <c r="B552" s="173"/>
      <c r="C552" s="15">
        <f>SUM(C560,C568,C576,C584,C592,C600,C608,C616,C624,C632,C640)</f>
        <v>5953</v>
      </c>
      <c r="D552" s="108">
        <f>SUM(D560,D568,D576,D584,D592,D600,D608,D616,D624,D632,D640)</f>
        <v>2107</v>
      </c>
      <c r="E552" s="108">
        <f>SUM(E560,E568,E576,E584,E592,E600,E608,E616,E624,E632,E640)</f>
        <v>1918</v>
      </c>
      <c r="F552" s="108">
        <f>SUM(F560,F568,F576,F584,F592,F600,F608,F616,F624,F632,F640)</f>
        <v>1918</v>
      </c>
      <c r="G552" s="212"/>
      <c r="H552" s="315"/>
      <c r="I552" s="198"/>
      <c r="J552" s="198"/>
      <c r="K552" s="84">
        <v>815</v>
      </c>
      <c r="L552" s="88">
        <f>SUM(D576,D584,D592,D600,D608,D616,D624)</f>
        <v>2062</v>
      </c>
      <c r="M552" s="88">
        <f>SUM(E576,E584,E592,E600,E608,E616,E624)</f>
        <v>1873</v>
      </c>
      <c r="N552" s="88">
        <f>SUM(F576,F584,F592,F600,F608,F616,F624)</f>
        <v>1873</v>
      </c>
    </row>
    <row r="553" spans="1:12" s="20" customFormat="1" ht="15" customHeight="1">
      <c r="A553" s="173" t="s">
        <v>6</v>
      </c>
      <c r="B553" s="173"/>
      <c r="C553" s="15"/>
      <c r="D553" s="108"/>
      <c r="E553" s="108"/>
      <c r="F553" s="108"/>
      <c r="G553" s="212"/>
      <c r="H553" s="315"/>
      <c r="I553" s="198"/>
      <c r="J553" s="198"/>
      <c r="K553" s="84"/>
      <c r="L553" s="88"/>
    </row>
    <row r="554" spans="1:12" s="20" customFormat="1" ht="15" customHeight="1">
      <c r="A554" s="173" t="s">
        <v>7</v>
      </c>
      <c r="B554" s="173"/>
      <c r="C554" s="15"/>
      <c r="D554" s="108"/>
      <c r="E554" s="108"/>
      <c r="F554" s="108"/>
      <c r="G554" s="212"/>
      <c r="H554" s="315"/>
      <c r="I554" s="198"/>
      <c r="J554" s="198"/>
      <c r="K554" s="84"/>
      <c r="L554" s="88"/>
    </row>
    <row r="555" spans="1:12" s="20" customFormat="1" ht="15" customHeight="1">
      <c r="A555" s="173" t="s">
        <v>103</v>
      </c>
      <c r="B555" s="184"/>
      <c r="C555" s="15"/>
      <c r="D555" s="108"/>
      <c r="E555" s="108"/>
      <c r="F555" s="108"/>
      <c r="G555" s="212"/>
      <c r="H555" s="315"/>
      <c r="I555" s="198"/>
      <c r="J555" s="198"/>
      <c r="K555" s="84"/>
      <c r="L555" s="88"/>
    </row>
    <row r="556" spans="1:12" s="20" customFormat="1" ht="15" customHeight="1">
      <c r="A556" s="173" t="s">
        <v>102</v>
      </c>
      <c r="B556" s="173"/>
      <c r="C556" s="15"/>
      <c r="D556" s="108"/>
      <c r="E556" s="108"/>
      <c r="F556" s="108"/>
      <c r="G556" s="213"/>
      <c r="H556" s="316"/>
      <c r="I556" s="198"/>
      <c r="J556" s="198"/>
      <c r="K556" s="84"/>
      <c r="L556" s="88"/>
    </row>
    <row r="557" spans="1:12" s="20" customFormat="1" ht="72.75" customHeight="1">
      <c r="A557" s="7" t="s">
        <v>297</v>
      </c>
      <c r="B557" s="4" t="s">
        <v>165</v>
      </c>
      <c r="C557" s="5"/>
      <c r="D557" s="101"/>
      <c r="E557" s="101"/>
      <c r="F557" s="101"/>
      <c r="G557" s="162" t="s">
        <v>19</v>
      </c>
      <c r="H557" s="199" t="s">
        <v>24</v>
      </c>
      <c r="I557" s="198" t="s">
        <v>98</v>
      </c>
      <c r="J557" s="198" t="s">
        <v>269</v>
      </c>
      <c r="K557" s="84"/>
      <c r="L557" s="88"/>
    </row>
    <row r="558" spans="1:12" s="20" customFormat="1" ht="13.5" customHeight="1">
      <c r="A558" s="158" t="s">
        <v>9</v>
      </c>
      <c r="B558" s="158"/>
      <c r="C558" s="5">
        <f>SUM(C559:C564)</f>
        <v>60</v>
      </c>
      <c r="D558" s="101">
        <f>SUM(D559:D564)</f>
        <v>20</v>
      </c>
      <c r="E558" s="101">
        <f>SUM(E559:E564)</f>
        <v>20</v>
      </c>
      <c r="F558" s="101">
        <f>SUM(F559:F564)</f>
        <v>20</v>
      </c>
      <c r="G558" s="163"/>
      <c r="H558" s="200"/>
      <c r="I558" s="198"/>
      <c r="J558" s="198"/>
      <c r="K558" s="84"/>
      <c r="L558" s="88"/>
    </row>
    <row r="559" spans="1:12" s="20" customFormat="1" ht="13.5" customHeight="1">
      <c r="A559" s="158" t="s">
        <v>12</v>
      </c>
      <c r="B559" s="158"/>
      <c r="C559" s="5"/>
      <c r="D559" s="101"/>
      <c r="E559" s="101"/>
      <c r="F559" s="101"/>
      <c r="G559" s="163"/>
      <c r="H559" s="200"/>
      <c r="I559" s="198"/>
      <c r="J559" s="198"/>
      <c r="K559" s="84"/>
      <c r="L559" s="88"/>
    </row>
    <row r="560" spans="1:12" s="20" customFormat="1" ht="13.5" customHeight="1">
      <c r="A560" s="158" t="s">
        <v>5</v>
      </c>
      <c r="B560" s="158"/>
      <c r="C560" s="19">
        <f>SUM(D560:F560)</f>
        <v>60</v>
      </c>
      <c r="D560" s="111">
        <v>20</v>
      </c>
      <c r="E560" s="111">
        <v>20</v>
      </c>
      <c r="F560" s="111">
        <v>20</v>
      </c>
      <c r="G560" s="163"/>
      <c r="H560" s="200"/>
      <c r="I560" s="198"/>
      <c r="J560" s="198"/>
      <c r="K560" s="84"/>
      <c r="L560" s="88"/>
    </row>
    <row r="561" spans="1:12" s="20" customFormat="1" ht="13.5" customHeight="1">
      <c r="A561" s="158" t="s">
        <v>6</v>
      </c>
      <c r="B561" s="158"/>
      <c r="C561" s="5"/>
      <c r="D561" s="101"/>
      <c r="E561" s="101"/>
      <c r="F561" s="101"/>
      <c r="G561" s="163"/>
      <c r="H561" s="200"/>
      <c r="I561" s="198"/>
      <c r="J561" s="198"/>
      <c r="K561" s="84"/>
      <c r="L561" s="88"/>
    </row>
    <row r="562" spans="1:12" s="20" customFormat="1" ht="13.5" customHeight="1">
      <c r="A562" s="158" t="s">
        <v>7</v>
      </c>
      <c r="B562" s="158"/>
      <c r="C562" s="5"/>
      <c r="D562" s="101"/>
      <c r="E562" s="101"/>
      <c r="F562" s="101"/>
      <c r="G562" s="163"/>
      <c r="H562" s="200"/>
      <c r="I562" s="198"/>
      <c r="J562" s="198"/>
      <c r="K562" s="84"/>
      <c r="L562" s="88"/>
    </row>
    <row r="563" spans="1:12" s="41" customFormat="1" ht="13.5" customHeight="1">
      <c r="A563" s="158" t="s">
        <v>103</v>
      </c>
      <c r="B563" s="159"/>
      <c r="C563" s="5"/>
      <c r="D563" s="101"/>
      <c r="E563" s="101"/>
      <c r="F563" s="101"/>
      <c r="G563" s="163"/>
      <c r="H563" s="200"/>
      <c r="I563" s="198"/>
      <c r="J563" s="198"/>
      <c r="K563" s="84"/>
      <c r="L563" s="89"/>
    </row>
    <row r="564" spans="1:12" s="20" customFormat="1" ht="13.5" customHeight="1">
      <c r="A564" s="158" t="s">
        <v>102</v>
      </c>
      <c r="B564" s="158"/>
      <c r="C564" s="5"/>
      <c r="D564" s="101"/>
      <c r="E564" s="101"/>
      <c r="F564" s="101"/>
      <c r="G564" s="164"/>
      <c r="H564" s="201"/>
      <c r="I564" s="198"/>
      <c r="J564" s="198"/>
      <c r="K564" s="84"/>
      <c r="L564" s="88"/>
    </row>
    <row r="565" spans="1:12" s="20" customFormat="1" ht="45.75" customHeight="1">
      <c r="A565" s="7" t="s">
        <v>61</v>
      </c>
      <c r="B565" s="4" t="s">
        <v>3</v>
      </c>
      <c r="C565" s="5"/>
      <c r="D565" s="101"/>
      <c r="E565" s="101"/>
      <c r="F565" s="101"/>
      <c r="G565" s="162" t="s">
        <v>19</v>
      </c>
      <c r="H565" s="199" t="s">
        <v>23</v>
      </c>
      <c r="I565" s="198" t="s">
        <v>98</v>
      </c>
      <c r="J565" s="198" t="s">
        <v>269</v>
      </c>
      <c r="K565" s="84"/>
      <c r="L565" s="88"/>
    </row>
    <row r="566" spans="1:12" s="20" customFormat="1" ht="14.25" customHeight="1">
      <c r="A566" s="158" t="s">
        <v>9</v>
      </c>
      <c r="B566" s="158"/>
      <c r="C566" s="5">
        <f>SUM(C567:C572)</f>
        <v>75</v>
      </c>
      <c r="D566" s="101">
        <f>SUM(D567:D572)</f>
        <v>25</v>
      </c>
      <c r="E566" s="101">
        <f>SUM(E567:E572)</f>
        <v>25</v>
      </c>
      <c r="F566" s="101">
        <f>SUM(F567:F572)</f>
        <v>25</v>
      </c>
      <c r="G566" s="163"/>
      <c r="H566" s="200"/>
      <c r="I566" s="198"/>
      <c r="J566" s="198"/>
      <c r="K566" s="84"/>
      <c r="L566" s="88"/>
    </row>
    <row r="567" spans="1:12" s="20" customFormat="1" ht="14.25" customHeight="1">
      <c r="A567" s="158" t="s">
        <v>12</v>
      </c>
      <c r="B567" s="158"/>
      <c r="C567" s="5"/>
      <c r="D567" s="101"/>
      <c r="E567" s="101"/>
      <c r="F567" s="101"/>
      <c r="G567" s="163"/>
      <c r="H567" s="200"/>
      <c r="I567" s="198"/>
      <c r="J567" s="198"/>
      <c r="K567" s="84"/>
      <c r="L567" s="88"/>
    </row>
    <row r="568" spans="1:12" s="20" customFormat="1" ht="14.25" customHeight="1">
      <c r="A568" s="158" t="s">
        <v>5</v>
      </c>
      <c r="B568" s="158"/>
      <c r="C568" s="19">
        <f>SUM(D568:F568)</f>
        <v>75</v>
      </c>
      <c r="D568" s="111">
        <v>25</v>
      </c>
      <c r="E568" s="111">
        <v>25</v>
      </c>
      <c r="F568" s="111">
        <v>25</v>
      </c>
      <c r="G568" s="163"/>
      <c r="H568" s="200"/>
      <c r="I568" s="198"/>
      <c r="J568" s="198"/>
      <c r="K568" s="84"/>
      <c r="L568" s="88"/>
    </row>
    <row r="569" spans="1:12" s="20" customFormat="1" ht="14.25" customHeight="1">
      <c r="A569" s="158" t="s">
        <v>6</v>
      </c>
      <c r="B569" s="158"/>
      <c r="C569" s="5"/>
      <c r="D569" s="101"/>
      <c r="E569" s="101"/>
      <c r="F569" s="101"/>
      <c r="G569" s="163"/>
      <c r="H569" s="200"/>
      <c r="I569" s="198"/>
      <c r="J569" s="198"/>
      <c r="K569" s="84"/>
      <c r="L569" s="88"/>
    </row>
    <row r="570" spans="1:12" s="20" customFormat="1" ht="14.25" customHeight="1">
      <c r="A570" s="158" t="s">
        <v>7</v>
      </c>
      <c r="B570" s="158"/>
      <c r="C570" s="5"/>
      <c r="D570" s="101"/>
      <c r="E570" s="101"/>
      <c r="F570" s="101"/>
      <c r="G570" s="163"/>
      <c r="H570" s="9"/>
      <c r="I570" s="198"/>
      <c r="J570" s="198"/>
      <c r="K570" s="84"/>
      <c r="L570" s="88"/>
    </row>
    <row r="571" spans="1:12" s="41" customFormat="1" ht="14.25" customHeight="1">
      <c r="A571" s="158" t="s">
        <v>103</v>
      </c>
      <c r="B571" s="159"/>
      <c r="C571" s="5"/>
      <c r="D571" s="101"/>
      <c r="E571" s="101"/>
      <c r="F571" s="101"/>
      <c r="G571" s="163"/>
      <c r="H571" s="9"/>
      <c r="I571" s="198"/>
      <c r="J571" s="198"/>
      <c r="K571" s="84"/>
      <c r="L571" s="89"/>
    </row>
    <row r="572" spans="1:12" s="20" customFormat="1" ht="14.25" customHeight="1">
      <c r="A572" s="158" t="s">
        <v>102</v>
      </c>
      <c r="B572" s="158"/>
      <c r="C572" s="5"/>
      <c r="D572" s="101"/>
      <c r="E572" s="101"/>
      <c r="F572" s="101"/>
      <c r="G572" s="164"/>
      <c r="H572" s="10"/>
      <c r="I572" s="198"/>
      <c r="J572" s="198"/>
      <c r="K572" s="84"/>
      <c r="L572" s="88"/>
    </row>
    <row r="573" spans="1:12" s="20" customFormat="1" ht="44.25" customHeight="1">
      <c r="A573" s="7" t="s">
        <v>61</v>
      </c>
      <c r="B573" s="4" t="s">
        <v>298</v>
      </c>
      <c r="C573" s="5"/>
      <c r="D573" s="101"/>
      <c r="E573" s="109"/>
      <c r="F573" s="109"/>
      <c r="G573" s="185" t="s">
        <v>20</v>
      </c>
      <c r="H573" s="199" t="s">
        <v>23</v>
      </c>
      <c r="I573" s="198" t="s">
        <v>98</v>
      </c>
      <c r="J573" s="198" t="s">
        <v>269</v>
      </c>
      <c r="K573" s="84"/>
      <c r="L573" s="88"/>
    </row>
    <row r="574" spans="1:12" s="20" customFormat="1" ht="15" customHeight="1">
      <c r="A574" s="158" t="s">
        <v>9</v>
      </c>
      <c r="B574" s="158"/>
      <c r="C574" s="5">
        <f>SUM(C575:C580)</f>
        <v>84</v>
      </c>
      <c r="D574" s="101">
        <f>SUM(D575:D580)</f>
        <v>28</v>
      </c>
      <c r="E574" s="101">
        <f>SUM(E575:E580)</f>
        <v>28</v>
      </c>
      <c r="F574" s="101">
        <f>SUM(F575:F580)</f>
        <v>28</v>
      </c>
      <c r="G574" s="186"/>
      <c r="H574" s="200"/>
      <c r="I574" s="198"/>
      <c r="J574" s="198"/>
      <c r="K574" s="84"/>
      <c r="L574" s="88"/>
    </row>
    <row r="575" spans="1:12" s="20" customFormat="1" ht="15" customHeight="1">
      <c r="A575" s="158" t="s">
        <v>12</v>
      </c>
      <c r="B575" s="158"/>
      <c r="C575" s="5"/>
      <c r="D575" s="101"/>
      <c r="E575" s="101"/>
      <c r="F575" s="101"/>
      <c r="G575" s="186"/>
      <c r="H575" s="200"/>
      <c r="I575" s="198"/>
      <c r="J575" s="198"/>
      <c r="K575" s="84"/>
      <c r="L575" s="88"/>
    </row>
    <row r="576" spans="1:12" s="20" customFormat="1" ht="15" customHeight="1">
      <c r="A576" s="158" t="s">
        <v>5</v>
      </c>
      <c r="B576" s="158"/>
      <c r="C576" s="12">
        <f>SUM(D576:F576)</f>
        <v>84</v>
      </c>
      <c r="D576" s="112">
        <v>28</v>
      </c>
      <c r="E576" s="112">
        <v>28</v>
      </c>
      <c r="F576" s="112">
        <v>28</v>
      </c>
      <c r="G576" s="186"/>
      <c r="H576" s="200"/>
      <c r="I576" s="198"/>
      <c r="J576" s="198"/>
      <c r="K576" s="84"/>
      <c r="L576" s="88"/>
    </row>
    <row r="577" spans="1:12" s="20" customFormat="1" ht="15" customHeight="1">
      <c r="A577" s="158" t="s">
        <v>6</v>
      </c>
      <c r="B577" s="158"/>
      <c r="C577" s="5"/>
      <c r="D577" s="101"/>
      <c r="E577" s="101"/>
      <c r="F577" s="101"/>
      <c r="G577" s="68"/>
      <c r="H577" s="9"/>
      <c r="I577" s="198"/>
      <c r="J577" s="198"/>
      <c r="K577" s="84"/>
      <c r="L577" s="88"/>
    </row>
    <row r="578" spans="1:12" s="20" customFormat="1" ht="15" customHeight="1">
      <c r="A578" s="158" t="s">
        <v>7</v>
      </c>
      <c r="B578" s="158"/>
      <c r="C578" s="5"/>
      <c r="D578" s="101"/>
      <c r="E578" s="101"/>
      <c r="F578" s="101"/>
      <c r="G578" s="68"/>
      <c r="H578" s="9"/>
      <c r="I578" s="198"/>
      <c r="J578" s="198"/>
      <c r="K578" s="84"/>
      <c r="L578" s="88"/>
    </row>
    <row r="579" spans="1:12" s="41" customFormat="1" ht="15" customHeight="1">
      <c r="A579" s="158" t="s">
        <v>103</v>
      </c>
      <c r="B579" s="159"/>
      <c r="C579" s="5"/>
      <c r="D579" s="101"/>
      <c r="E579" s="101"/>
      <c r="F579" s="101"/>
      <c r="G579" s="68"/>
      <c r="H579" s="9"/>
      <c r="I579" s="198"/>
      <c r="J579" s="198"/>
      <c r="K579" s="84"/>
      <c r="L579" s="89"/>
    </row>
    <row r="580" spans="1:12" s="20" customFormat="1" ht="15" customHeight="1">
      <c r="A580" s="158" t="s">
        <v>102</v>
      </c>
      <c r="B580" s="158"/>
      <c r="C580" s="5"/>
      <c r="D580" s="101"/>
      <c r="E580" s="101"/>
      <c r="F580" s="101"/>
      <c r="G580" s="69"/>
      <c r="H580" s="10"/>
      <c r="I580" s="198"/>
      <c r="J580" s="198"/>
      <c r="K580" s="84"/>
      <c r="L580" s="88"/>
    </row>
    <row r="581" spans="1:12" s="20" customFormat="1" ht="53.25" customHeight="1">
      <c r="A581" s="7" t="s">
        <v>299</v>
      </c>
      <c r="B581" s="4" t="s">
        <v>300</v>
      </c>
      <c r="C581" s="5"/>
      <c r="D581" s="101"/>
      <c r="E581" s="101"/>
      <c r="F581" s="101"/>
      <c r="G581" s="185" t="s">
        <v>20</v>
      </c>
      <c r="H581" s="199" t="s">
        <v>111</v>
      </c>
      <c r="I581" s="198" t="s">
        <v>98</v>
      </c>
      <c r="J581" s="198" t="s">
        <v>269</v>
      </c>
      <c r="K581" s="84"/>
      <c r="L581" s="88"/>
    </row>
    <row r="582" spans="1:12" s="20" customFormat="1" ht="12" customHeight="1">
      <c r="A582" s="158" t="s">
        <v>9</v>
      </c>
      <c r="B582" s="158"/>
      <c r="C582" s="5">
        <f>SUM(C583:C588)</f>
        <v>1798</v>
      </c>
      <c r="D582" s="101">
        <f>SUM(D583:D588)</f>
        <v>580</v>
      </c>
      <c r="E582" s="101">
        <f>SUM(E583:E588)</f>
        <v>609</v>
      </c>
      <c r="F582" s="101">
        <f>SUM(F583:F588)</f>
        <v>609</v>
      </c>
      <c r="G582" s="186"/>
      <c r="H582" s="200"/>
      <c r="I582" s="198"/>
      <c r="J582" s="198"/>
      <c r="K582" s="84"/>
      <c r="L582" s="88"/>
    </row>
    <row r="583" spans="1:12" s="20" customFormat="1" ht="13.5" customHeight="1">
      <c r="A583" s="158" t="s">
        <v>12</v>
      </c>
      <c r="B583" s="158"/>
      <c r="C583" s="5"/>
      <c r="D583" s="101"/>
      <c r="E583" s="101"/>
      <c r="F583" s="101"/>
      <c r="G583" s="186"/>
      <c r="H583" s="200"/>
      <c r="I583" s="198"/>
      <c r="J583" s="198"/>
      <c r="K583" s="84"/>
      <c r="L583" s="88"/>
    </row>
    <row r="584" spans="1:12" s="20" customFormat="1" ht="14.25" customHeight="1">
      <c r="A584" s="158" t="s">
        <v>5</v>
      </c>
      <c r="B584" s="158"/>
      <c r="C584" s="12">
        <f>SUM(D584:F584)</f>
        <v>1798</v>
      </c>
      <c r="D584" s="112">
        <v>580</v>
      </c>
      <c r="E584" s="112">
        <v>609</v>
      </c>
      <c r="F584" s="112">
        <v>609</v>
      </c>
      <c r="G584" s="186"/>
      <c r="H584" s="200"/>
      <c r="I584" s="198"/>
      <c r="J584" s="198"/>
      <c r="K584" s="84"/>
      <c r="L584" s="88"/>
    </row>
    <row r="585" spans="1:12" s="20" customFormat="1" ht="15" customHeight="1">
      <c r="A585" s="158" t="s">
        <v>6</v>
      </c>
      <c r="B585" s="158"/>
      <c r="C585" s="5"/>
      <c r="D585" s="101"/>
      <c r="E585" s="101"/>
      <c r="F585" s="101"/>
      <c r="G585" s="186"/>
      <c r="H585" s="200"/>
      <c r="I585" s="198"/>
      <c r="J585" s="198"/>
      <c r="K585" s="84"/>
      <c r="L585" s="88"/>
    </row>
    <row r="586" spans="1:12" s="20" customFormat="1" ht="15" customHeight="1">
      <c r="A586" s="158" t="s">
        <v>7</v>
      </c>
      <c r="B586" s="158"/>
      <c r="C586" s="5"/>
      <c r="D586" s="101"/>
      <c r="E586" s="101"/>
      <c r="F586" s="101"/>
      <c r="G586" s="186"/>
      <c r="H586" s="200"/>
      <c r="I586" s="198"/>
      <c r="J586" s="198"/>
      <c r="K586" s="84"/>
      <c r="L586" s="88"/>
    </row>
    <row r="587" spans="1:12" s="41" customFormat="1" ht="12" customHeight="1">
      <c r="A587" s="158" t="s">
        <v>103</v>
      </c>
      <c r="B587" s="159"/>
      <c r="C587" s="5"/>
      <c r="D587" s="101"/>
      <c r="E587" s="101"/>
      <c r="F587" s="101"/>
      <c r="G587" s="186"/>
      <c r="H587" s="200"/>
      <c r="I587" s="198"/>
      <c r="J587" s="198"/>
      <c r="K587" s="84"/>
      <c r="L587" s="89"/>
    </row>
    <row r="588" spans="1:12" s="20" customFormat="1" ht="14.25" customHeight="1">
      <c r="A588" s="158" t="s">
        <v>102</v>
      </c>
      <c r="B588" s="158"/>
      <c r="C588" s="5"/>
      <c r="D588" s="101"/>
      <c r="E588" s="101"/>
      <c r="F588" s="101"/>
      <c r="G588" s="197"/>
      <c r="H588" s="201"/>
      <c r="I588" s="198"/>
      <c r="J588" s="198"/>
      <c r="K588" s="84"/>
      <c r="L588" s="88"/>
    </row>
    <row r="589" spans="1:12" s="20" customFormat="1" ht="93.75" customHeight="1">
      <c r="A589" s="7" t="s">
        <v>62</v>
      </c>
      <c r="B589" s="4" t="s">
        <v>301</v>
      </c>
      <c r="C589" s="5"/>
      <c r="D589" s="101"/>
      <c r="E589" s="101"/>
      <c r="F589" s="101"/>
      <c r="G589" s="185" t="s">
        <v>20</v>
      </c>
      <c r="H589" s="305" t="s">
        <v>220</v>
      </c>
      <c r="I589" s="160" t="s">
        <v>98</v>
      </c>
      <c r="J589" s="160" t="s">
        <v>269</v>
      </c>
      <c r="K589" s="84"/>
      <c r="L589" s="88"/>
    </row>
    <row r="590" spans="1:12" s="20" customFormat="1" ht="12.75" customHeight="1">
      <c r="A590" s="158" t="s">
        <v>9</v>
      </c>
      <c r="B590" s="158"/>
      <c r="C590" s="5">
        <f>SUM(C591:C596)</f>
        <v>460</v>
      </c>
      <c r="D590" s="154">
        <f>SUM(D591:D596)</f>
        <v>260</v>
      </c>
      <c r="E590" s="101">
        <f>SUM(E591:E596)</f>
        <v>100</v>
      </c>
      <c r="F590" s="101">
        <f>SUM(F591:F596)</f>
        <v>100</v>
      </c>
      <c r="G590" s="186"/>
      <c r="H590" s="306"/>
      <c r="I590" s="161"/>
      <c r="J590" s="161"/>
      <c r="K590" s="84"/>
      <c r="L590" s="88"/>
    </row>
    <row r="591" spans="1:12" s="20" customFormat="1" ht="12.75" customHeight="1">
      <c r="A591" s="158" t="s">
        <v>12</v>
      </c>
      <c r="B591" s="158"/>
      <c r="C591" s="5"/>
      <c r="D591" s="101"/>
      <c r="E591" s="101"/>
      <c r="F591" s="101"/>
      <c r="G591" s="186"/>
      <c r="H591" s="306"/>
      <c r="I591" s="161"/>
      <c r="J591" s="161"/>
      <c r="K591" s="84"/>
      <c r="L591" s="88"/>
    </row>
    <row r="592" spans="1:12" s="20" customFormat="1" ht="12.75" customHeight="1">
      <c r="A592" s="158" t="s">
        <v>5</v>
      </c>
      <c r="B592" s="158"/>
      <c r="C592" s="12">
        <f>SUM(D592:F592)</f>
        <v>460</v>
      </c>
      <c r="D592" s="153">
        <v>260</v>
      </c>
      <c r="E592" s="112">
        <v>100</v>
      </c>
      <c r="F592" s="112">
        <v>100</v>
      </c>
      <c r="G592" s="186"/>
      <c r="H592" s="306"/>
      <c r="I592" s="161"/>
      <c r="J592" s="161"/>
      <c r="K592" s="84"/>
      <c r="L592" s="88"/>
    </row>
    <row r="593" spans="1:12" s="20" customFormat="1" ht="12.75" customHeight="1">
      <c r="A593" s="158" t="s">
        <v>6</v>
      </c>
      <c r="B593" s="158"/>
      <c r="C593" s="5"/>
      <c r="D593" s="101"/>
      <c r="E593" s="101"/>
      <c r="F593" s="101"/>
      <c r="G593" s="186"/>
      <c r="H593" s="306"/>
      <c r="I593" s="161"/>
      <c r="J593" s="161"/>
      <c r="K593" s="84"/>
      <c r="L593" s="88"/>
    </row>
    <row r="594" spans="1:12" s="20" customFormat="1" ht="12.75" customHeight="1">
      <c r="A594" s="158" t="s">
        <v>7</v>
      </c>
      <c r="B594" s="158"/>
      <c r="C594" s="5"/>
      <c r="D594" s="101"/>
      <c r="E594" s="101"/>
      <c r="F594" s="101"/>
      <c r="G594" s="186"/>
      <c r="H594" s="306"/>
      <c r="I594" s="161"/>
      <c r="J594" s="161"/>
      <c r="K594" s="84"/>
      <c r="L594" s="88"/>
    </row>
    <row r="595" spans="1:12" s="41" customFormat="1" ht="12.75" customHeight="1">
      <c r="A595" s="158" t="s">
        <v>103</v>
      </c>
      <c r="B595" s="159"/>
      <c r="C595" s="5"/>
      <c r="D595" s="101"/>
      <c r="E595" s="101"/>
      <c r="F595" s="101"/>
      <c r="G595" s="186"/>
      <c r="H595" s="306"/>
      <c r="I595" s="161"/>
      <c r="J595" s="161"/>
      <c r="K595" s="84"/>
      <c r="L595" s="89"/>
    </row>
    <row r="596" spans="1:12" s="20" customFormat="1" ht="12.75" customHeight="1">
      <c r="A596" s="158" t="s">
        <v>102</v>
      </c>
      <c r="B596" s="158"/>
      <c r="C596" s="5"/>
      <c r="D596" s="101"/>
      <c r="E596" s="101"/>
      <c r="F596" s="101"/>
      <c r="G596" s="197"/>
      <c r="H596" s="307"/>
      <c r="I596" s="176"/>
      <c r="J596" s="176"/>
      <c r="K596" s="84"/>
      <c r="L596" s="88"/>
    </row>
    <row r="597" spans="1:12" s="20" customFormat="1" ht="60" customHeight="1">
      <c r="A597" s="7" t="s">
        <v>302</v>
      </c>
      <c r="B597" s="4" t="s">
        <v>33</v>
      </c>
      <c r="C597" s="5"/>
      <c r="D597" s="101"/>
      <c r="E597" s="101"/>
      <c r="F597" s="101"/>
      <c r="G597" s="185" t="s">
        <v>20</v>
      </c>
      <c r="H597" s="199" t="s">
        <v>25</v>
      </c>
      <c r="I597" s="198" t="s">
        <v>98</v>
      </c>
      <c r="J597" s="198" t="s">
        <v>269</v>
      </c>
      <c r="K597" s="84"/>
      <c r="L597" s="88"/>
    </row>
    <row r="598" spans="1:12" s="20" customFormat="1" ht="14.25" customHeight="1">
      <c r="A598" s="158" t="s">
        <v>9</v>
      </c>
      <c r="B598" s="158"/>
      <c r="C598" s="5">
        <f>SUM(C599:C604)</f>
        <v>184</v>
      </c>
      <c r="D598" s="101">
        <f>SUM(D599:D604)</f>
        <v>54</v>
      </c>
      <c r="E598" s="101">
        <f>SUM(E599:E604)</f>
        <v>65</v>
      </c>
      <c r="F598" s="101">
        <f>SUM(F599:F604)</f>
        <v>65</v>
      </c>
      <c r="G598" s="186"/>
      <c r="H598" s="200"/>
      <c r="I598" s="198"/>
      <c r="J598" s="198"/>
      <c r="K598" s="84"/>
      <c r="L598" s="88"/>
    </row>
    <row r="599" spans="1:12" s="20" customFormat="1" ht="14.25" customHeight="1">
      <c r="A599" s="158" t="s">
        <v>12</v>
      </c>
      <c r="B599" s="158"/>
      <c r="C599" s="5"/>
      <c r="D599" s="101"/>
      <c r="E599" s="101"/>
      <c r="F599" s="101"/>
      <c r="G599" s="186"/>
      <c r="H599" s="200"/>
      <c r="I599" s="198"/>
      <c r="J599" s="198"/>
      <c r="K599" s="84"/>
      <c r="L599" s="88"/>
    </row>
    <row r="600" spans="1:12" s="20" customFormat="1" ht="14.25" customHeight="1">
      <c r="A600" s="158" t="s">
        <v>5</v>
      </c>
      <c r="B600" s="158"/>
      <c r="C600" s="12">
        <f>SUM(D600:F600)</f>
        <v>184</v>
      </c>
      <c r="D600" s="112">
        <v>54</v>
      </c>
      <c r="E600" s="112">
        <v>65</v>
      </c>
      <c r="F600" s="112">
        <v>65</v>
      </c>
      <c r="G600" s="186"/>
      <c r="H600" s="200"/>
      <c r="I600" s="198"/>
      <c r="J600" s="198"/>
      <c r="K600" s="84"/>
      <c r="L600" s="88"/>
    </row>
    <row r="601" spans="1:12" s="20" customFormat="1" ht="14.25" customHeight="1">
      <c r="A601" s="158" t="s">
        <v>6</v>
      </c>
      <c r="B601" s="158"/>
      <c r="C601" s="5"/>
      <c r="D601" s="101"/>
      <c r="E601" s="101"/>
      <c r="F601" s="101"/>
      <c r="G601" s="186"/>
      <c r="H601" s="200"/>
      <c r="I601" s="198"/>
      <c r="J601" s="198"/>
      <c r="K601" s="84"/>
      <c r="L601" s="88"/>
    </row>
    <row r="602" spans="1:12" s="20" customFormat="1" ht="14.25" customHeight="1">
      <c r="A602" s="158" t="s">
        <v>7</v>
      </c>
      <c r="B602" s="158"/>
      <c r="C602" s="5"/>
      <c r="D602" s="101"/>
      <c r="E602" s="101"/>
      <c r="F602" s="101"/>
      <c r="G602" s="186"/>
      <c r="H602" s="200"/>
      <c r="I602" s="198"/>
      <c r="J602" s="198"/>
      <c r="K602" s="84"/>
      <c r="L602" s="88"/>
    </row>
    <row r="603" spans="1:12" s="41" customFormat="1" ht="14.25" customHeight="1">
      <c r="A603" s="158" t="s">
        <v>103</v>
      </c>
      <c r="B603" s="159"/>
      <c r="C603" s="5"/>
      <c r="D603" s="101"/>
      <c r="E603" s="101"/>
      <c r="F603" s="101"/>
      <c r="G603" s="186"/>
      <c r="H603" s="200"/>
      <c r="I603" s="198"/>
      <c r="J603" s="198"/>
      <c r="K603" s="84"/>
      <c r="L603" s="89"/>
    </row>
    <row r="604" spans="1:12" s="20" customFormat="1" ht="14.25" customHeight="1">
      <c r="A604" s="158" t="s">
        <v>102</v>
      </c>
      <c r="B604" s="158"/>
      <c r="C604" s="5"/>
      <c r="D604" s="101"/>
      <c r="E604" s="101"/>
      <c r="F604" s="101"/>
      <c r="G604" s="197"/>
      <c r="H604" s="201"/>
      <c r="I604" s="198"/>
      <c r="J604" s="198"/>
      <c r="K604" s="84"/>
      <c r="L604" s="88"/>
    </row>
    <row r="605" spans="1:12" s="20" customFormat="1" ht="76.5" customHeight="1">
      <c r="A605" s="7" t="s">
        <v>303</v>
      </c>
      <c r="B605" s="4" t="s">
        <v>4</v>
      </c>
      <c r="C605" s="5"/>
      <c r="D605" s="101"/>
      <c r="E605" s="101"/>
      <c r="F605" s="101"/>
      <c r="G605" s="185" t="s">
        <v>20</v>
      </c>
      <c r="H605" s="305" t="s">
        <v>225</v>
      </c>
      <c r="I605" s="198" t="s">
        <v>98</v>
      </c>
      <c r="J605" s="198" t="s">
        <v>269</v>
      </c>
      <c r="K605" s="84"/>
      <c r="L605" s="88"/>
    </row>
    <row r="606" spans="1:12" s="20" customFormat="1" ht="13.5" customHeight="1">
      <c r="A606" s="158" t="s">
        <v>9</v>
      </c>
      <c r="B606" s="158"/>
      <c r="C606" s="5">
        <f>SUM(C607:C610)</f>
        <v>130</v>
      </c>
      <c r="D606" s="101">
        <f>SUM(D607:D610)</f>
        <v>40</v>
      </c>
      <c r="E606" s="101">
        <f>SUM(E607:E610)</f>
        <v>40</v>
      </c>
      <c r="F606" s="101">
        <f>SUM(F607:F610)</f>
        <v>40</v>
      </c>
      <c r="G606" s="186"/>
      <c r="H606" s="306"/>
      <c r="I606" s="198"/>
      <c r="J606" s="198"/>
      <c r="K606" s="84"/>
      <c r="L606" s="88"/>
    </row>
    <row r="607" spans="1:12" s="20" customFormat="1" ht="12.75" customHeight="1">
      <c r="A607" s="158" t="s">
        <v>12</v>
      </c>
      <c r="B607" s="158"/>
      <c r="C607" s="5"/>
      <c r="D607" s="101"/>
      <c r="E607" s="101"/>
      <c r="F607" s="101"/>
      <c r="G607" s="186"/>
      <c r="H607" s="306"/>
      <c r="I607" s="198"/>
      <c r="J607" s="198"/>
      <c r="K607" s="84"/>
      <c r="L607" s="88"/>
    </row>
    <row r="608" spans="1:12" s="20" customFormat="1" ht="15.75" customHeight="1">
      <c r="A608" s="158" t="s">
        <v>5</v>
      </c>
      <c r="B608" s="158"/>
      <c r="C608" s="12">
        <v>130</v>
      </c>
      <c r="D608" s="112">
        <v>40</v>
      </c>
      <c r="E608" s="112">
        <v>40</v>
      </c>
      <c r="F608" s="112">
        <v>40</v>
      </c>
      <c r="G608" s="186"/>
      <c r="H608" s="306"/>
      <c r="I608" s="198"/>
      <c r="J608" s="198"/>
      <c r="K608" s="84"/>
      <c r="L608" s="88"/>
    </row>
    <row r="609" spans="1:12" s="20" customFormat="1" ht="12.75" customHeight="1">
      <c r="A609" s="158" t="s">
        <v>6</v>
      </c>
      <c r="B609" s="158"/>
      <c r="C609" s="5"/>
      <c r="D609" s="101"/>
      <c r="E609" s="101"/>
      <c r="F609" s="101"/>
      <c r="G609" s="186"/>
      <c r="H609" s="306"/>
      <c r="I609" s="198"/>
      <c r="J609" s="198"/>
      <c r="K609" s="84"/>
      <c r="L609" s="88"/>
    </row>
    <row r="610" spans="1:12" s="20" customFormat="1" ht="12.75" customHeight="1">
      <c r="A610" s="158" t="s">
        <v>7</v>
      </c>
      <c r="B610" s="158"/>
      <c r="C610" s="5"/>
      <c r="D610" s="101"/>
      <c r="E610" s="101"/>
      <c r="F610" s="101"/>
      <c r="G610" s="186"/>
      <c r="H610" s="306"/>
      <c r="I610" s="198"/>
      <c r="J610" s="198"/>
      <c r="K610" s="84"/>
      <c r="L610" s="88"/>
    </row>
    <row r="611" spans="1:12" s="41" customFormat="1" ht="12.75" customHeight="1">
      <c r="A611" s="158" t="s">
        <v>103</v>
      </c>
      <c r="B611" s="159"/>
      <c r="C611" s="5"/>
      <c r="D611" s="101"/>
      <c r="E611" s="101"/>
      <c r="F611" s="101"/>
      <c r="G611" s="186"/>
      <c r="H611" s="306"/>
      <c r="I611" s="198"/>
      <c r="J611" s="198"/>
      <c r="K611" s="84"/>
      <c r="L611" s="89"/>
    </row>
    <row r="612" spans="1:12" s="20" customFormat="1" ht="16.5" customHeight="1">
      <c r="A612" s="158" t="s">
        <v>102</v>
      </c>
      <c r="B612" s="158"/>
      <c r="C612" s="5"/>
      <c r="D612" s="101"/>
      <c r="E612" s="101"/>
      <c r="F612" s="101"/>
      <c r="G612" s="197"/>
      <c r="H612" s="307"/>
      <c r="I612" s="198"/>
      <c r="J612" s="198"/>
      <c r="K612" s="84"/>
      <c r="L612" s="88"/>
    </row>
    <row r="613" spans="1:12" s="20" customFormat="1" ht="130.5" customHeight="1">
      <c r="A613" s="7" t="s">
        <v>304</v>
      </c>
      <c r="B613" s="4" t="s">
        <v>305</v>
      </c>
      <c r="C613" s="5"/>
      <c r="D613" s="101"/>
      <c r="E613" s="101"/>
      <c r="F613" s="101"/>
      <c r="G613" s="185" t="s">
        <v>20</v>
      </c>
      <c r="H613" s="207" t="s">
        <v>224</v>
      </c>
      <c r="I613" s="198" t="s">
        <v>98</v>
      </c>
      <c r="J613" s="198" t="s">
        <v>269</v>
      </c>
      <c r="K613" s="84"/>
      <c r="L613" s="88"/>
    </row>
    <row r="614" spans="1:12" s="20" customFormat="1" ht="13.5" customHeight="1">
      <c r="A614" s="158" t="s">
        <v>9</v>
      </c>
      <c r="B614" s="158"/>
      <c r="C614" s="5">
        <f>SUM(C615:C620)</f>
        <v>1442</v>
      </c>
      <c r="D614" s="101">
        <f>SUM(D615:D620)</f>
        <v>600</v>
      </c>
      <c r="E614" s="101">
        <f>SUM(E615:E620)</f>
        <v>416</v>
      </c>
      <c r="F614" s="101">
        <f>SUM(F615:F620)</f>
        <v>426</v>
      </c>
      <c r="G614" s="186"/>
      <c r="H614" s="207"/>
      <c r="I614" s="198"/>
      <c r="J614" s="198"/>
      <c r="K614" s="84"/>
      <c r="L614" s="88"/>
    </row>
    <row r="615" spans="1:12" s="20" customFormat="1" ht="13.5" customHeight="1">
      <c r="A615" s="158" t="s">
        <v>12</v>
      </c>
      <c r="B615" s="158"/>
      <c r="C615" s="5"/>
      <c r="D615" s="101"/>
      <c r="E615" s="101"/>
      <c r="F615" s="101"/>
      <c r="G615" s="186"/>
      <c r="H615" s="207"/>
      <c r="I615" s="198"/>
      <c r="J615" s="198"/>
      <c r="K615" s="84"/>
      <c r="L615" s="88"/>
    </row>
    <row r="616" spans="1:12" s="20" customFormat="1" ht="13.5" customHeight="1">
      <c r="A616" s="158" t="s">
        <v>5</v>
      </c>
      <c r="B616" s="158"/>
      <c r="C616" s="12">
        <f>SUM(D614:F614)</f>
        <v>1442</v>
      </c>
      <c r="D616" s="112">
        <v>600</v>
      </c>
      <c r="E616" s="112">
        <v>416</v>
      </c>
      <c r="F616" s="112">
        <v>426</v>
      </c>
      <c r="G616" s="186"/>
      <c r="H616" s="207"/>
      <c r="I616" s="198"/>
      <c r="J616" s="198"/>
      <c r="K616" s="84"/>
      <c r="L616" s="88"/>
    </row>
    <row r="617" spans="1:12" s="20" customFormat="1" ht="13.5" customHeight="1">
      <c r="A617" s="158" t="s">
        <v>6</v>
      </c>
      <c r="B617" s="158"/>
      <c r="C617" s="5"/>
      <c r="D617" s="101"/>
      <c r="E617" s="101"/>
      <c r="F617" s="101"/>
      <c r="G617" s="186"/>
      <c r="H617" s="207"/>
      <c r="I617" s="198"/>
      <c r="J617" s="198"/>
      <c r="K617" s="84"/>
      <c r="L617" s="88"/>
    </row>
    <row r="618" spans="1:12" s="20" customFormat="1" ht="13.5" customHeight="1">
      <c r="A618" s="158" t="s">
        <v>7</v>
      </c>
      <c r="B618" s="158"/>
      <c r="C618" s="5"/>
      <c r="D618" s="101"/>
      <c r="E618" s="101"/>
      <c r="F618" s="101"/>
      <c r="G618" s="186"/>
      <c r="H618" s="207"/>
      <c r="I618" s="198"/>
      <c r="J618" s="198"/>
      <c r="K618" s="84"/>
      <c r="L618" s="88"/>
    </row>
    <row r="619" spans="1:12" s="41" customFormat="1" ht="13.5" customHeight="1">
      <c r="A619" s="158" t="s">
        <v>103</v>
      </c>
      <c r="B619" s="159"/>
      <c r="C619" s="5"/>
      <c r="D619" s="101"/>
      <c r="E619" s="101"/>
      <c r="F619" s="101"/>
      <c r="G619" s="186"/>
      <c r="H619" s="207"/>
      <c r="I619" s="198"/>
      <c r="J619" s="198"/>
      <c r="K619" s="84"/>
      <c r="L619" s="89"/>
    </row>
    <row r="620" spans="1:12" s="20" customFormat="1" ht="13.5" customHeight="1">
      <c r="A620" s="158" t="s">
        <v>102</v>
      </c>
      <c r="B620" s="158"/>
      <c r="C620" s="5"/>
      <c r="D620" s="101"/>
      <c r="E620" s="101"/>
      <c r="F620" s="101"/>
      <c r="G620" s="197"/>
      <c r="H620" s="207"/>
      <c r="I620" s="198"/>
      <c r="J620" s="198"/>
      <c r="K620" s="84"/>
      <c r="L620" s="88"/>
    </row>
    <row r="621" spans="1:12" s="20" customFormat="1" ht="106.5" customHeight="1">
      <c r="A621" s="7" t="s">
        <v>306</v>
      </c>
      <c r="B621" s="4" t="s">
        <v>236</v>
      </c>
      <c r="C621" s="5"/>
      <c r="D621" s="101"/>
      <c r="E621" s="101"/>
      <c r="F621" s="101"/>
      <c r="G621" s="185" t="s">
        <v>20</v>
      </c>
      <c r="H621" s="187" t="s">
        <v>226</v>
      </c>
      <c r="I621" s="198" t="s">
        <v>98</v>
      </c>
      <c r="J621" s="198" t="s">
        <v>269</v>
      </c>
      <c r="K621" s="84"/>
      <c r="L621" s="88"/>
    </row>
    <row r="622" spans="1:12" s="20" customFormat="1" ht="13.5" customHeight="1">
      <c r="A622" s="158" t="s">
        <v>9</v>
      </c>
      <c r="B622" s="158"/>
      <c r="C622" s="5">
        <f>SUM(C623:C627)</f>
        <v>1720</v>
      </c>
      <c r="D622" s="154">
        <f>SUM(D623:D627)</f>
        <v>500</v>
      </c>
      <c r="E622" s="101">
        <f>SUM(E623:E627)</f>
        <v>615</v>
      </c>
      <c r="F622" s="101">
        <f>SUM(F623:F627)</f>
        <v>605</v>
      </c>
      <c r="G622" s="186"/>
      <c r="H622" s="188"/>
      <c r="I622" s="198"/>
      <c r="J622" s="198"/>
      <c r="K622" s="84"/>
      <c r="L622" s="88"/>
    </row>
    <row r="623" spans="1:12" s="20" customFormat="1" ht="13.5" customHeight="1">
      <c r="A623" s="158" t="s">
        <v>12</v>
      </c>
      <c r="B623" s="158"/>
      <c r="C623" s="5"/>
      <c r="D623" s="101"/>
      <c r="E623" s="101"/>
      <c r="F623" s="101"/>
      <c r="G623" s="186"/>
      <c r="H623" s="188"/>
      <c r="I623" s="198"/>
      <c r="J623" s="198"/>
      <c r="K623" s="84"/>
      <c r="L623" s="88"/>
    </row>
    <row r="624" spans="1:12" s="20" customFormat="1" ht="13.5" customHeight="1">
      <c r="A624" s="158" t="s">
        <v>5</v>
      </c>
      <c r="B624" s="158"/>
      <c r="C624" s="12">
        <f>SUM(D624:F624)</f>
        <v>1720</v>
      </c>
      <c r="D624" s="153">
        <v>500</v>
      </c>
      <c r="E624" s="112">
        <v>615</v>
      </c>
      <c r="F624" s="112">
        <v>605</v>
      </c>
      <c r="G624" s="186"/>
      <c r="H624" s="188"/>
      <c r="I624" s="198"/>
      <c r="J624" s="198"/>
      <c r="K624" s="84"/>
      <c r="L624" s="88"/>
    </row>
    <row r="625" spans="1:12" s="20" customFormat="1" ht="13.5" customHeight="1">
      <c r="A625" s="158" t="s">
        <v>6</v>
      </c>
      <c r="B625" s="158"/>
      <c r="C625" s="5"/>
      <c r="D625" s="101"/>
      <c r="E625" s="101"/>
      <c r="F625" s="101"/>
      <c r="G625" s="186"/>
      <c r="H625" s="188"/>
      <c r="I625" s="198"/>
      <c r="J625" s="198"/>
      <c r="K625" s="84"/>
      <c r="L625" s="88"/>
    </row>
    <row r="626" spans="1:12" s="20" customFormat="1" ht="13.5" customHeight="1">
      <c r="A626" s="158" t="s">
        <v>7</v>
      </c>
      <c r="B626" s="158"/>
      <c r="C626" s="5"/>
      <c r="D626" s="101"/>
      <c r="E626" s="101"/>
      <c r="F626" s="101"/>
      <c r="G626" s="186"/>
      <c r="H626" s="188"/>
      <c r="I626" s="198"/>
      <c r="J626" s="198"/>
      <c r="K626" s="84"/>
      <c r="L626" s="88"/>
    </row>
    <row r="627" spans="1:12" s="41" customFormat="1" ht="13.5" customHeight="1">
      <c r="A627" s="158" t="s">
        <v>103</v>
      </c>
      <c r="B627" s="159"/>
      <c r="C627" s="5"/>
      <c r="D627" s="101"/>
      <c r="E627" s="101"/>
      <c r="F627" s="101"/>
      <c r="G627" s="186"/>
      <c r="H627" s="188"/>
      <c r="I627" s="198"/>
      <c r="J627" s="198"/>
      <c r="K627" s="84"/>
      <c r="L627" s="89"/>
    </row>
    <row r="628" spans="1:12" s="20" customFormat="1" ht="13.5" customHeight="1">
      <c r="A628" s="158" t="s">
        <v>102</v>
      </c>
      <c r="B628" s="158"/>
      <c r="C628" s="5"/>
      <c r="D628" s="101"/>
      <c r="E628" s="101"/>
      <c r="F628" s="101"/>
      <c r="G628" s="197"/>
      <c r="H628" s="189"/>
      <c r="I628" s="198"/>
      <c r="J628" s="198"/>
      <c r="K628" s="84"/>
      <c r="L628" s="88"/>
    </row>
    <row r="629" spans="1:12" s="20" customFormat="1" ht="84" customHeight="1">
      <c r="A629" s="7" t="s">
        <v>63</v>
      </c>
      <c r="B629" s="4" t="s">
        <v>34</v>
      </c>
      <c r="C629" s="5"/>
      <c r="D629" s="101"/>
      <c r="E629" s="101"/>
      <c r="F629" s="101"/>
      <c r="G629" s="162" t="s">
        <v>19</v>
      </c>
      <c r="H629" s="199" t="s">
        <v>223</v>
      </c>
      <c r="I629" s="198"/>
      <c r="J629" s="198"/>
      <c r="K629" s="84"/>
      <c r="L629" s="88"/>
    </row>
    <row r="630" spans="1:12" s="20" customFormat="1" ht="14.25" customHeight="1">
      <c r="A630" s="158" t="s">
        <v>9</v>
      </c>
      <c r="B630" s="158"/>
      <c r="C630" s="5">
        <f>SUM(C631:C636)</f>
        <v>0</v>
      </c>
      <c r="D630" s="101">
        <f>SUM(D631:D636)</f>
        <v>0</v>
      </c>
      <c r="E630" s="101">
        <f>SUM(E631:E636)</f>
        <v>0</v>
      </c>
      <c r="F630" s="101">
        <f>SUM(F631:F636)</f>
        <v>0</v>
      </c>
      <c r="G630" s="163"/>
      <c r="H630" s="200"/>
      <c r="I630" s="198"/>
      <c r="J630" s="198"/>
      <c r="K630" s="84"/>
      <c r="L630" s="88"/>
    </row>
    <row r="631" spans="1:12" s="20" customFormat="1" ht="14.25" customHeight="1">
      <c r="A631" s="158" t="s">
        <v>12</v>
      </c>
      <c r="B631" s="158"/>
      <c r="C631" s="5"/>
      <c r="D631" s="101"/>
      <c r="E631" s="101"/>
      <c r="F631" s="101"/>
      <c r="G631" s="163"/>
      <c r="H631" s="200"/>
      <c r="I631" s="198"/>
      <c r="J631" s="198"/>
      <c r="K631" s="84"/>
      <c r="L631" s="88"/>
    </row>
    <row r="632" spans="1:12" s="20" customFormat="1" ht="14.25" customHeight="1">
      <c r="A632" s="158" t="s">
        <v>5</v>
      </c>
      <c r="B632" s="158"/>
      <c r="C632" s="5">
        <f>SUM(D632:F632)</f>
        <v>0</v>
      </c>
      <c r="D632" s="101">
        <v>0</v>
      </c>
      <c r="E632" s="101">
        <v>0</v>
      </c>
      <c r="F632" s="101">
        <v>0</v>
      </c>
      <c r="G632" s="163"/>
      <c r="H632" s="200"/>
      <c r="I632" s="198"/>
      <c r="J632" s="198"/>
      <c r="K632" s="84"/>
      <c r="L632" s="88"/>
    </row>
    <row r="633" spans="1:12" s="20" customFormat="1" ht="14.25" customHeight="1">
      <c r="A633" s="158" t="s">
        <v>6</v>
      </c>
      <c r="B633" s="158"/>
      <c r="C633" s="5"/>
      <c r="D633" s="101"/>
      <c r="E633" s="101"/>
      <c r="F633" s="101"/>
      <c r="G633" s="163"/>
      <c r="H633" s="200"/>
      <c r="I633" s="198"/>
      <c r="J633" s="198"/>
      <c r="K633" s="84"/>
      <c r="L633" s="88"/>
    </row>
    <row r="634" spans="1:12" s="20" customFormat="1" ht="14.25" customHeight="1">
      <c r="A634" s="158" t="s">
        <v>7</v>
      </c>
      <c r="B634" s="158"/>
      <c r="C634" s="5"/>
      <c r="D634" s="101"/>
      <c r="E634" s="101"/>
      <c r="F634" s="101"/>
      <c r="G634" s="163"/>
      <c r="H634" s="200"/>
      <c r="I634" s="198"/>
      <c r="J634" s="198"/>
      <c r="K634" s="84"/>
      <c r="L634" s="88"/>
    </row>
    <row r="635" spans="1:12" s="20" customFormat="1" ht="14.25" customHeight="1">
      <c r="A635" s="158" t="s">
        <v>103</v>
      </c>
      <c r="B635" s="159"/>
      <c r="C635" s="5"/>
      <c r="D635" s="101"/>
      <c r="E635" s="101"/>
      <c r="F635" s="101"/>
      <c r="G635" s="163"/>
      <c r="H635" s="200"/>
      <c r="I635" s="198"/>
      <c r="J635" s="198"/>
      <c r="K635" s="84"/>
      <c r="L635" s="88"/>
    </row>
    <row r="636" spans="1:12" s="20" customFormat="1" ht="14.25" customHeight="1">
      <c r="A636" s="158" t="s">
        <v>102</v>
      </c>
      <c r="B636" s="158"/>
      <c r="C636" s="5"/>
      <c r="D636" s="101"/>
      <c r="E636" s="101"/>
      <c r="F636" s="101"/>
      <c r="G636" s="164"/>
      <c r="H636" s="201"/>
      <c r="I636" s="198"/>
      <c r="J636" s="198"/>
      <c r="K636" s="84"/>
      <c r="L636" s="88"/>
    </row>
    <row r="637" spans="1:12" s="20" customFormat="1" ht="123.75" customHeight="1">
      <c r="A637" s="7" t="s">
        <v>64</v>
      </c>
      <c r="B637" s="91" t="s">
        <v>241</v>
      </c>
      <c r="C637" s="5"/>
      <c r="D637" s="101"/>
      <c r="E637" s="101"/>
      <c r="F637" s="101"/>
      <c r="G637" s="217" t="s">
        <v>13</v>
      </c>
      <c r="H637" s="207" t="s">
        <v>220</v>
      </c>
      <c r="I637" s="198"/>
      <c r="J637" s="198"/>
      <c r="K637" s="84"/>
      <c r="L637" s="88"/>
    </row>
    <row r="638" spans="1:12" s="20" customFormat="1" ht="12.75" customHeight="1">
      <c r="A638" s="158" t="s">
        <v>9</v>
      </c>
      <c r="B638" s="158"/>
      <c r="C638" s="5">
        <f>SUM(C639:C644)</f>
        <v>0</v>
      </c>
      <c r="D638" s="101">
        <f>SUM(D639:D644)</f>
        <v>0</v>
      </c>
      <c r="E638" s="101">
        <f>SUM(E639:E644)</f>
        <v>0</v>
      </c>
      <c r="F638" s="101">
        <f>SUM(F639:F644)</f>
        <v>0</v>
      </c>
      <c r="G638" s="218"/>
      <c r="H638" s="207"/>
      <c r="I638" s="198"/>
      <c r="J638" s="198"/>
      <c r="K638" s="84"/>
      <c r="L638" s="88"/>
    </row>
    <row r="639" spans="1:12" s="20" customFormat="1" ht="12.75" customHeight="1">
      <c r="A639" s="158" t="s">
        <v>12</v>
      </c>
      <c r="B639" s="158"/>
      <c r="C639" s="5"/>
      <c r="D639" s="101"/>
      <c r="E639" s="101"/>
      <c r="F639" s="101"/>
      <c r="G639" s="218"/>
      <c r="H639" s="207"/>
      <c r="I639" s="198"/>
      <c r="J639" s="198"/>
      <c r="K639" s="84"/>
      <c r="L639" s="88"/>
    </row>
    <row r="640" spans="1:12" s="20" customFormat="1" ht="12.75" customHeight="1">
      <c r="A640" s="158" t="s">
        <v>5</v>
      </c>
      <c r="B640" s="158"/>
      <c r="C640" s="5">
        <f>SUM(D640:F640)</f>
        <v>0</v>
      </c>
      <c r="D640" s="101">
        <v>0</v>
      </c>
      <c r="E640" s="101">
        <v>0</v>
      </c>
      <c r="F640" s="101">
        <v>0</v>
      </c>
      <c r="G640" s="218"/>
      <c r="H640" s="207"/>
      <c r="I640" s="198"/>
      <c r="J640" s="198"/>
      <c r="K640" s="245"/>
      <c r="L640" s="246"/>
    </row>
    <row r="641" spans="1:12" s="20" customFormat="1" ht="12.75" customHeight="1">
      <c r="A641" s="158" t="s">
        <v>6</v>
      </c>
      <c r="B641" s="158"/>
      <c r="C641" s="5"/>
      <c r="D641" s="101"/>
      <c r="E641" s="101"/>
      <c r="F641" s="101"/>
      <c r="G641" s="218"/>
      <c r="H641" s="207"/>
      <c r="I641" s="198"/>
      <c r="J641" s="198"/>
      <c r="K641" s="84"/>
      <c r="L641" s="88"/>
    </row>
    <row r="642" spans="1:12" s="20" customFormat="1" ht="12.75" customHeight="1">
      <c r="A642" s="158" t="s">
        <v>7</v>
      </c>
      <c r="B642" s="158"/>
      <c r="C642" s="5"/>
      <c r="D642" s="101"/>
      <c r="E642" s="101"/>
      <c r="F642" s="101"/>
      <c r="G642" s="218"/>
      <c r="H642" s="207"/>
      <c r="I642" s="198"/>
      <c r="J642" s="198"/>
      <c r="K642" s="84"/>
      <c r="L642" s="88"/>
    </row>
    <row r="643" spans="1:12" s="41" customFormat="1" ht="12.75" customHeight="1">
      <c r="A643" s="158" t="s">
        <v>103</v>
      </c>
      <c r="B643" s="159"/>
      <c r="C643" s="5"/>
      <c r="D643" s="101"/>
      <c r="E643" s="101"/>
      <c r="F643" s="101"/>
      <c r="G643" s="218"/>
      <c r="H643" s="207"/>
      <c r="I643" s="198"/>
      <c r="J643" s="198"/>
      <c r="K643" s="84"/>
      <c r="L643" s="89"/>
    </row>
    <row r="644" spans="1:12" s="20" customFormat="1" ht="12.75" customHeight="1">
      <c r="A644" s="158" t="s">
        <v>102</v>
      </c>
      <c r="B644" s="158"/>
      <c r="C644" s="5"/>
      <c r="D644" s="101"/>
      <c r="E644" s="101"/>
      <c r="F644" s="101"/>
      <c r="G644" s="219"/>
      <c r="H644" s="207"/>
      <c r="I644" s="198"/>
      <c r="J644" s="198"/>
      <c r="K644" s="84"/>
      <c r="L644" s="88"/>
    </row>
    <row r="645" spans="1:12" s="20" customFormat="1" ht="83.25" customHeight="1">
      <c r="A645" s="29" t="s">
        <v>65</v>
      </c>
      <c r="B645" s="15" t="s">
        <v>166</v>
      </c>
      <c r="C645" s="14"/>
      <c r="D645" s="113"/>
      <c r="E645" s="113"/>
      <c r="F645" s="113"/>
      <c r="G645" s="49"/>
      <c r="H645" s="8" t="s">
        <v>227</v>
      </c>
      <c r="I645" s="198" t="s">
        <v>98</v>
      </c>
      <c r="J645" s="198" t="s">
        <v>269</v>
      </c>
      <c r="K645" s="84"/>
      <c r="L645" s="88"/>
    </row>
    <row r="646" spans="1:14" s="20" customFormat="1" ht="13.5" customHeight="1">
      <c r="A646" s="173" t="s">
        <v>9</v>
      </c>
      <c r="B646" s="173"/>
      <c r="C646" s="15">
        <f>SUM(C654)</f>
        <v>165</v>
      </c>
      <c r="D646" s="108">
        <f>SUM(D654)</f>
        <v>55</v>
      </c>
      <c r="E646" s="108">
        <f>SUM(E654)</f>
        <v>55</v>
      </c>
      <c r="F646" s="108">
        <f>SUM(F654)</f>
        <v>55</v>
      </c>
      <c r="G646" s="50"/>
      <c r="H646" s="9"/>
      <c r="I646" s="198"/>
      <c r="J646" s="198"/>
      <c r="K646" s="84">
        <v>815</v>
      </c>
      <c r="L646" s="88">
        <f>SUM(D656)</f>
        <v>55</v>
      </c>
      <c r="M646" s="88">
        <f>SUM(E656)</f>
        <v>55</v>
      </c>
      <c r="N646" s="88">
        <f>SUM(F656)</f>
        <v>55</v>
      </c>
    </row>
    <row r="647" spans="1:12" s="20" customFormat="1" ht="13.5" customHeight="1">
      <c r="A647" s="173" t="s">
        <v>12</v>
      </c>
      <c r="B647" s="173"/>
      <c r="C647" s="15"/>
      <c r="D647" s="108"/>
      <c r="E647" s="108"/>
      <c r="F647" s="108"/>
      <c r="G647" s="50"/>
      <c r="H647" s="9"/>
      <c r="I647" s="198"/>
      <c r="J647" s="198"/>
      <c r="K647" s="84"/>
      <c r="L647" s="88"/>
    </row>
    <row r="648" spans="1:12" s="20" customFormat="1" ht="13.5" customHeight="1">
      <c r="A648" s="173" t="s">
        <v>5</v>
      </c>
      <c r="B648" s="173"/>
      <c r="C648" s="15">
        <f>SUM(C656)</f>
        <v>165</v>
      </c>
      <c r="D648" s="108">
        <f>SUM(D656)</f>
        <v>55</v>
      </c>
      <c r="E648" s="108">
        <f>SUM(E656)</f>
        <v>55</v>
      </c>
      <c r="F648" s="108">
        <f>SUM(F656)</f>
        <v>55</v>
      </c>
      <c r="G648" s="50"/>
      <c r="H648" s="9"/>
      <c r="I648" s="198"/>
      <c r="J648" s="198"/>
      <c r="K648" s="84"/>
      <c r="L648" s="88"/>
    </row>
    <row r="649" spans="1:12" s="20" customFormat="1" ht="13.5" customHeight="1">
      <c r="A649" s="173" t="s">
        <v>6</v>
      </c>
      <c r="B649" s="173"/>
      <c r="C649" s="15"/>
      <c r="D649" s="108"/>
      <c r="E649" s="108"/>
      <c r="F649" s="108"/>
      <c r="G649" s="50"/>
      <c r="H649" s="9"/>
      <c r="I649" s="198"/>
      <c r="J649" s="198"/>
      <c r="K649" s="84"/>
      <c r="L649" s="88"/>
    </row>
    <row r="650" spans="1:12" s="20" customFormat="1" ht="13.5" customHeight="1">
      <c r="A650" s="173" t="s">
        <v>7</v>
      </c>
      <c r="B650" s="173"/>
      <c r="C650" s="15"/>
      <c r="D650" s="108"/>
      <c r="E650" s="108"/>
      <c r="F650" s="108"/>
      <c r="G650" s="50"/>
      <c r="H650" s="9"/>
      <c r="I650" s="198"/>
      <c r="J650" s="198"/>
      <c r="K650" s="84"/>
      <c r="L650" s="88"/>
    </row>
    <row r="651" spans="1:12" s="41" customFormat="1" ht="13.5" customHeight="1">
      <c r="A651" s="173" t="s">
        <v>103</v>
      </c>
      <c r="B651" s="184"/>
      <c r="C651" s="15"/>
      <c r="D651" s="108"/>
      <c r="E651" s="108"/>
      <c r="F651" s="108"/>
      <c r="G651" s="50"/>
      <c r="H651" s="9"/>
      <c r="I651" s="198"/>
      <c r="J651" s="198"/>
      <c r="K651" s="84"/>
      <c r="L651" s="89"/>
    </row>
    <row r="652" spans="1:12" s="20" customFormat="1" ht="13.5" customHeight="1">
      <c r="A652" s="173" t="s">
        <v>102</v>
      </c>
      <c r="B652" s="173"/>
      <c r="C652" s="15"/>
      <c r="D652" s="108"/>
      <c r="E652" s="108"/>
      <c r="F652" s="108"/>
      <c r="G652" s="51"/>
      <c r="H652" s="10"/>
      <c r="I652" s="198"/>
      <c r="J652" s="198"/>
      <c r="K652" s="84"/>
      <c r="L652" s="88"/>
    </row>
    <row r="653" spans="1:12" s="20" customFormat="1" ht="74.25" customHeight="1">
      <c r="A653" s="7" t="s">
        <v>167</v>
      </c>
      <c r="B653" s="4" t="s">
        <v>307</v>
      </c>
      <c r="C653" s="5"/>
      <c r="D653" s="101"/>
      <c r="E653" s="101"/>
      <c r="F653" s="101"/>
      <c r="G653" s="185" t="s">
        <v>20</v>
      </c>
      <c r="H653" s="199" t="s">
        <v>228</v>
      </c>
      <c r="I653" s="198" t="s">
        <v>98</v>
      </c>
      <c r="J653" s="198" t="s">
        <v>269</v>
      </c>
      <c r="K653" s="84"/>
      <c r="L653" s="88"/>
    </row>
    <row r="654" spans="1:12" s="20" customFormat="1" ht="15" customHeight="1">
      <c r="A654" s="158" t="s">
        <v>9</v>
      </c>
      <c r="B654" s="158"/>
      <c r="C654" s="5">
        <f>SUM(C655:C658)</f>
        <v>165</v>
      </c>
      <c r="D654" s="101">
        <f>SUM(D655:D658)</f>
        <v>55</v>
      </c>
      <c r="E654" s="101">
        <f>SUM(E655:E658)</f>
        <v>55</v>
      </c>
      <c r="F654" s="101">
        <f>SUM(F655:F658)</f>
        <v>55</v>
      </c>
      <c r="G654" s="186"/>
      <c r="H654" s="200"/>
      <c r="I654" s="198"/>
      <c r="J654" s="198"/>
      <c r="K654" s="84"/>
      <c r="L654" s="88"/>
    </row>
    <row r="655" spans="1:12" s="20" customFormat="1" ht="12" customHeight="1">
      <c r="A655" s="158" t="s">
        <v>12</v>
      </c>
      <c r="B655" s="158"/>
      <c r="C655" s="5"/>
      <c r="D655" s="101"/>
      <c r="E655" s="101"/>
      <c r="F655" s="101"/>
      <c r="G655" s="186"/>
      <c r="H655" s="200"/>
      <c r="I655" s="198"/>
      <c r="J655" s="198"/>
      <c r="K655" s="84"/>
      <c r="L655" s="88"/>
    </row>
    <row r="656" spans="1:12" s="20" customFormat="1" ht="12" customHeight="1">
      <c r="A656" s="158" t="s">
        <v>5</v>
      </c>
      <c r="B656" s="158"/>
      <c r="C656" s="12">
        <f>SUM(D656:F656)</f>
        <v>165</v>
      </c>
      <c r="D656" s="112">
        <v>55</v>
      </c>
      <c r="E656" s="112">
        <v>55</v>
      </c>
      <c r="F656" s="112">
        <v>55</v>
      </c>
      <c r="G656" s="186"/>
      <c r="H656" s="200"/>
      <c r="I656" s="198"/>
      <c r="J656" s="198"/>
      <c r="K656" s="84"/>
      <c r="L656" s="88"/>
    </row>
    <row r="657" spans="1:12" s="20" customFormat="1" ht="12" customHeight="1">
      <c r="A657" s="158" t="s">
        <v>6</v>
      </c>
      <c r="B657" s="158"/>
      <c r="C657" s="5"/>
      <c r="D657" s="101"/>
      <c r="E657" s="101"/>
      <c r="F657" s="101"/>
      <c r="G657" s="186"/>
      <c r="H657" s="200"/>
      <c r="I657" s="198"/>
      <c r="J657" s="198"/>
      <c r="K657" s="84"/>
      <c r="L657" s="88"/>
    </row>
    <row r="658" spans="1:12" s="20" customFormat="1" ht="12" customHeight="1">
      <c r="A658" s="158" t="s">
        <v>7</v>
      </c>
      <c r="B658" s="158"/>
      <c r="C658" s="5"/>
      <c r="D658" s="101"/>
      <c r="E658" s="101"/>
      <c r="F658" s="101"/>
      <c r="G658" s="186"/>
      <c r="H658" s="200"/>
      <c r="I658" s="198"/>
      <c r="J658" s="198"/>
      <c r="K658" s="84"/>
      <c r="L658" s="88"/>
    </row>
    <row r="659" spans="1:12" s="41" customFormat="1" ht="12" customHeight="1">
      <c r="A659" s="158" t="s">
        <v>103</v>
      </c>
      <c r="B659" s="159"/>
      <c r="C659" s="5"/>
      <c r="D659" s="101"/>
      <c r="E659" s="101"/>
      <c r="F659" s="101"/>
      <c r="G659" s="186"/>
      <c r="H659" s="200"/>
      <c r="I659" s="198"/>
      <c r="J659" s="198"/>
      <c r="K659" s="84"/>
      <c r="L659" s="89"/>
    </row>
    <row r="660" spans="1:10" ht="12" customHeight="1">
      <c r="A660" s="158" t="s">
        <v>102</v>
      </c>
      <c r="B660" s="158"/>
      <c r="C660" s="5"/>
      <c r="D660" s="101"/>
      <c r="E660" s="101"/>
      <c r="F660" s="101"/>
      <c r="G660" s="197"/>
      <c r="H660" s="201"/>
      <c r="I660" s="198"/>
      <c r="J660" s="198"/>
    </row>
    <row r="661" spans="1:10" ht="19.5" customHeight="1">
      <c r="A661" s="145"/>
      <c r="B661" s="133" t="s">
        <v>171</v>
      </c>
      <c r="C661" s="140"/>
      <c r="D661" s="141"/>
      <c r="E661" s="141"/>
      <c r="F661" s="141"/>
      <c r="G661" s="146"/>
      <c r="H661" s="146"/>
      <c r="I661" s="147"/>
      <c r="J661" s="147"/>
    </row>
    <row r="662" spans="1:10" ht="32.25" customHeight="1">
      <c r="A662" s="134" t="s">
        <v>55</v>
      </c>
      <c r="B662" s="247" t="s">
        <v>348</v>
      </c>
      <c r="C662" s="247"/>
      <c r="D662" s="247"/>
      <c r="E662" s="247"/>
      <c r="F662" s="247"/>
      <c r="G662" s="330" t="s">
        <v>10</v>
      </c>
      <c r="H662" s="146"/>
      <c r="I662" s="309" t="s">
        <v>323</v>
      </c>
      <c r="J662" s="310"/>
    </row>
    <row r="663" spans="1:10" ht="45" customHeight="1">
      <c r="A663" s="134" t="s">
        <v>60</v>
      </c>
      <c r="B663" s="247" t="s">
        <v>349</v>
      </c>
      <c r="C663" s="247"/>
      <c r="D663" s="247"/>
      <c r="E663" s="247"/>
      <c r="F663" s="247"/>
      <c r="G663" s="330"/>
      <c r="H663" s="146"/>
      <c r="I663" s="309" t="s">
        <v>333</v>
      </c>
      <c r="J663" s="310"/>
    </row>
    <row r="664" spans="1:10" ht="32.25" customHeight="1">
      <c r="A664" s="134" t="s">
        <v>65</v>
      </c>
      <c r="B664" s="247" t="s">
        <v>345</v>
      </c>
      <c r="C664" s="247"/>
      <c r="D664" s="247"/>
      <c r="E664" s="247"/>
      <c r="F664" s="247"/>
      <c r="G664" s="330"/>
      <c r="H664" s="146"/>
      <c r="I664" s="309" t="s">
        <v>322</v>
      </c>
      <c r="J664" s="310"/>
    </row>
    <row r="665" spans="1:10" ht="35.25" customHeight="1">
      <c r="A665" s="134" t="s">
        <v>320</v>
      </c>
      <c r="B665" s="247" t="s">
        <v>321</v>
      </c>
      <c r="C665" s="247"/>
      <c r="D665" s="247"/>
      <c r="E665" s="247"/>
      <c r="F665" s="247"/>
      <c r="G665" s="331"/>
      <c r="H665" s="146"/>
      <c r="I665" s="309" t="s">
        <v>334</v>
      </c>
      <c r="J665" s="310"/>
    </row>
    <row r="666" spans="1:10" ht="29.25" customHeight="1">
      <c r="A666" s="16">
        <v>4</v>
      </c>
      <c r="B666" s="44" t="s">
        <v>317</v>
      </c>
      <c r="C666" s="17"/>
      <c r="D666" s="103"/>
      <c r="E666" s="103"/>
      <c r="F666" s="103"/>
      <c r="G666" s="194" t="s">
        <v>19</v>
      </c>
      <c r="H666" s="205" t="s">
        <v>235</v>
      </c>
      <c r="I666" s="308" t="s">
        <v>98</v>
      </c>
      <c r="J666" s="308" t="s">
        <v>269</v>
      </c>
    </row>
    <row r="667" spans="1:10" ht="14.25" customHeight="1">
      <c r="A667" s="183" t="s">
        <v>9</v>
      </c>
      <c r="B667" s="183"/>
      <c r="C667" s="26">
        <f>SUM(C675,C699,C739)</f>
        <v>2345</v>
      </c>
      <c r="D667" s="125">
        <f>SUM(D675,D699,D739)</f>
        <v>1175</v>
      </c>
      <c r="E667" s="125">
        <f>SUM(E675,E699,E739)</f>
        <v>860</v>
      </c>
      <c r="F667" s="125">
        <f>SUM(F675,F699,F739)</f>
        <v>860</v>
      </c>
      <c r="G667" s="194"/>
      <c r="H667" s="205"/>
      <c r="I667" s="308"/>
      <c r="J667" s="308"/>
    </row>
    <row r="668" spans="1:10" ht="14.25" customHeight="1">
      <c r="A668" s="183" t="s">
        <v>12</v>
      </c>
      <c r="B668" s="183"/>
      <c r="C668" s="26">
        <f aca="true" t="shared" si="7" ref="C668:F673">SUM(C676,C700,C740)</f>
        <v>0</v>
      </c>
      <c r="D668" s="125">
        <f t="shared" si="7"/>
        <v>0</v>
      </c>
      <c r="E668" s="125">
        <f t="shared" si="7"/>
        <v>0</v>
      </c>
      <c r="F668" s="125">
        <f t="shared" si="7"/>
        <v>0</v>
      </c>
      <c r="G668" s="194"/>
      <c r="H668" s="205"/>
      <c r="I668" s="308"/>
      <c r="J668" s="308"/>
    </row>
    <row r="669" spans="1:14" ht="14.25" customHeight="1">
      <c r="A669" s="183" t="s">
        <v>5</v>
      </c>
      <c r="B669" s="183"/>
      <c r="C669" s="26">
        <f t="shared" si="7"/>
        <v>2345</v>
      </c>
      <c r="D669" s="125">
        <f t="shared" si="7"/>
        <v>1175</v>
      </c>
      <c r="E669" s="125">
        <f t="shared" si="7"/>
        <v>860</v>
      </c>
      <c r="F669" s="125">
        <f t="shared" si="7"/>
        <v>860</v>
      </c>
      <c r="G669" s="194"/>
      <c r="H669" s="205"/>
      <c r="I669" s="308"/>
      <c r="J669" s="308"/>
      <c r="K669" s="84">
        <v>813</v>
      </c>
      <c r="L669" s="85">
        <f>SUM(L676,L699,L739)</f>
        <v>1175</v>
      </c>
      <c r="M669" s="85">
        <f>SUM(M676,M699,M739)</f>
        <v>860</v>
      </c>
      <c r="N669" s="85">
        <f>SUM(N676,N699,N739)</f>
        <v>860</v>
      </c>
    </row>
    <row r="670" spans="1:10" ht="14.25" customHeight="1">
      <c r="A670" s="183" t="s">
        <v>206</v>
      </c>
      <c r="B670" s="183"/>
      <c r="C670" s="26">
        <f t="shared" si="7"/>
        <v>0</v>
      </c>
      <c r="D670" s="125">
        <f t="shared" si="7"/>
        <v>0</v>
      </c>
      <c r="E670" s="125">
        <f t="shared" si="7"/>
        <v>0</v>
      </c>
      <c r="F670" s="125">
        <f t="shared" si="7"/>
        <v>0</v>
      </c>
      <c r="G670" s="194"/>
      <c r="H670" s="205"/>
      <c r="I670" s="308"/>
      <c r="J670" s="308"/>
    </row>
    <row r="671" spans="1:10" ht="14.25" customHeight="1">
      <c r="A671" s="183" t="s">
        <v>7</v>
      </c>
      <c r="B671" s="183"/>
      <c r="C671" s="26">
        <f t="shared" si="7"/>
        <v>0</v>
      </c>
      <c r="D671" s="125">
        <f t="shared" si="7"/>
        <v>0</v>
      </c>
      <c r="E671" s="125">
        <f t="shared" si="7"/>
        <v>0</v>
      </c>
      <c r="F671" s="125">
        <f t="shared" si="7"/>
        <v>0</v>
      </c>
      <c r="G671" s="194"/>
      <c r="H671" s="205"/>
      <c r="I671" s="308"/>
      <c r="J671" s="308"/>
    </row>
    <row r="672" spans="1:10" ht="14.25" customHeight="1">
      <c r="A672" s="183" t="s">
        <v>103</v>
      </c>
      <c r="B672" s="183"/>
      <c r="C672" s="26">
        <f t="shared" si="7"/>
        <v>0</v>
      </c>
      <c r="D672" s="125">
        <f t="shared" si="7"/>
        <v>0</v>
      </c>
      <c r="E672" s="125">
        <f t="shared" si="7"/>
        <v>0</v>
      </c>
      <c r="F672" s="125">
        <f t="shared" si="7"/>
        <v>0</v>
      </c>
      <c r="G672" s="194"/>
      <c r="H672" s="205"/>
      <c r="I672" s="308"/>
      <c r="J672" s="308"/>
    </row>
    <row r="673" spans="1:10" ht="14.25" customHeight="1">
      <c r="A673" s="183" t="s">
        <v>102</v>
      </c>
      <c r="B673" s="183"/>
      <c r="C673" s="26">
        <f t="shared" si="7"/>
        <v>0</v>
      </c>
      <c r="D673" s="125">
        <f t="shared" si="7"/>
        <v>0</v>
      </c>
      <c r="E673" s="125">
        <f t="shared" si="7"/>
        <v>0</v>
      </c>
      <c r="F673" s="125">
        <f t="shared" si="7"/>
        <v>0</v>
      </c>
      <c r="G673" s="194"/>
      <c r="H673" s="205"/>
      <c r="I673" s="308"/>
      <c r="J673" s="308"/>
    </row>
    <row r="674" spans="1:10" ht="66.75" customHeight="1">
      <c r="A674" s="13" t="s">
        <v>66</v>
      </c>
      <c r="B674" s="15" t="s">
        <v>313</v>
      </c>
      <c r="C674" s="14"/>
      <c r="D674" s="113"/>
      <c r="E674" s="124"/>
      <c r="F674" s="124"/>
      <c r="G674" s="211"/>
      <c r="H674" s="8"/>
      <c r="I674" s="198" t="s">
        <v>98</v>
      </c>
      <c r="J674" s="198" t="s">
        <v>269</v>
      </c>
    </row>
    <row r="675" spans="1:10" ht="12.75" customHeight="1">
      <c r="A675" s="173" t="s">
        <v>9</v>
      </c>
      <c r="B675" s="173"/>
      <c r="C675" s="15">
        <f>SUM(C676:C681)</f>
        <v>360</v>
      </c>
      <c r="D675" s="108">
        <f>SUM(D683,D691)</f>
        <v>120</v>
      </c>
      <c r="E675" s="108">
        <f>SUM(E683,E691)</f>
        <v>120</v>
      </c>
      <c r="F675" s="108">
        <f>SUM(F683,F691)</f>
        <v>120</v>
      </c>
      <c r="G675" s="212"/>
      <c r="H675" s="199" t="s">
        <v>229</v>
      </c>
      <c r="I675" s="198"/>
      <c r="J675" s="198"/>
    </row>
    <row r="676" spans="1:14" ht="17.25" customHeight="1">
      <c r="A676" s="173" t="s">
        <v>12</v>
      </c>
      <c r="B676" s="173"/>
      <c r="C676" s="14"/>
      <c r="D676" s="113"/>
      <c r="E676" s="113"/>
      <c r="F676" s="113"/>
      <c r="G676" s="212"/>
      <c r="H676" s="200"/>
      <c r="I676" s="198"/>
      <c r="J676" s="198"/>
      <c r="K676" s="84">
        <v>813</v>
      </c>
      <c r="L676" s="85">
        <f>SUM(D685)</f>
        <v>120</v>
      </c>
      <c r="M676" s="85">
        <f>SUM(E685)</f>
        <v>120</v>
      </c>
      <c r="N676" s="85">
        <f>SUM(F685)</f>
        <v>120</v>
      </c>
    </row>
    <row r="677" spans="1:10" ht="15" customHeight="1">
      <c r="A677" s="173" t="s">
        <v>5</v>
      </c>
      <c r="B677" s="173"/>
      <c r="C677" s="15">
        <f>SUM(D677:F677)</f>
        <v>360</v>
      </c>
      <c r="D677" s="108">
        <f>SUM(D685,D693)</f>
        <v>120</v>
      </c>
      <c r="E677" s="108">
        <f>SUM(E685,E693)</f>
        <v>120</v>
      </c>
      <c r="F677" s="108">
        <f>SUM(F685,F693)</f>
        <v>120</v>
      </c>
      <c r="G677" s="212"/>
      <c r="H677" s="200"/>
      <c r="I677" s="198"/>
      <c r="J677" s="198"/>
    </row>
    <row r="678" spans="1:10" ht="14.25" customHeight="1">
      <c r="A678" s="173" t="s">
        <v>6</v>
      </c>
      <c r="B678" s="173"/>
      <c r="C678" s="14"/>
      <c r="D678" s="113"/>
      <c r="E678" s="113"/>
      <c r="F678" s="113"/>
      <c r="G678" s="212"/>
      <c r="H678" s="200"/>
      <c r="I678" s="198"/>
      <c r="J678" s="198"/>
    </row>
    <row r="679" spans="1:10" ht="15" customHeight="1">
      <c r="A679" s="173" t="s">
        <v>7</v>
      </c>
      <c r="B679" s="173"/>
      <c r="C679" s="14"/>
      <c r="D679" s="113"/>
      <c r="E679" s="113"/>
      <c r="F679" s="113"/>
      <c r="G679" s="212"/>
      <c r="H679" s="200"/>
      <c r="I679" s="198"/>
      <c r="J679" s="198"/>
    </row>
    <row r="680" spans="1:10" ht="15" customHeight="1">
      <c r="A680" s="173" t="s">
        <v>103</v>
      </c>
      <c r="B680" s="173"/>
      <c r="C680" s="14"/>
      <c r="D680" s="113"/>
      <c r="E680" s="113"/>
      <c r="F680" s="113"/>
      <c r="G680" s="212"/>
      <c r="H680" s="200"/>
      <c r="I680" s="198"/>
      <c r="J680" s="198"/>
    </row>
    <row r="681" spans="1:10" ht="18" customHeight="1">
      <c r="A681" s="173" t="s">
        <v>102</v>
      </c>
      <c r="B681" s="173"/>
      <c r="C681" s="14"/>
      <c r="D681" s="113"/>
      <c r="E681" s="113"/>
      <c r="F681" s="113"/>
      <c r="G681" s="213"/>
      <c r="H681" s="201"/>
      <c r="I681" s="198"/>
      <c r="J681" s="198"/>
    </row>
    <row r="682" spans="1:10" ht="62.25" customHeight="1">
      <c r="A682" s="6" t="s">
        <v>67</v>
      </c>
      <c r="B682" s="4" t="s">
        <v>308</v>
      </c>
      <c r="C682" s="5"/>
      <c r="D682" s="101"/>
      <c r="E682" s="110"/>
      <c r="F682" s="110"/>
      <c r="G682" s="208" t="s">
        <v>19</v>
      </c>
      <c r="H682" s="187" t="s">
        <v>83</v>
      </c>
      <c r="I682" s="198" t="s">
        <v>98</v>
      </c>
      <c r="J682" s="198" t="s">
        <v>269</v>
      </c>
    </row>
    <row r="683" spans="1:10" ht="15" customHeight="1">
      <c r="A683" s="167" t="s">
        <v>9</v>
      </c>
      <c r="B683" s="168"/>
      <c r="C683" s="5">
        <f>SUM(C684:C689)</f>
        <v>251.5</v>
      </c>
      <c r="D683" s="101">
        <f>SUM(D684:D689)</f>
        <v>120</v>
      </c>
      <c r="E683" s="101">
        <f>SUM(E684:E689)</f>
        <v>120</v>
      </c>
      <c r="F683" s="101">
        <f>SUM(F684:F689)</f>
        <v>120</v>
      </c>
      <c r="G683" s="209"/>
      <c r="H683" s="188"/>
      <c r="I683" s="198"/>
      <c r="J683" s="198"/>
    </row>
    <row r="684" spans="1:10" ht="15" customHeight="1">
      <c r="A684" s="167" t="s">
        <v>12</v>
      </c>
      <c r="B684" s="168"/>
      <c r="C684" s="5"/>
      <c r="D684" s="101"/>
      <c r="E684" s="101"/>
      <c r="F684" s="101"/>
      <c r="G684" s="209"/>
      <c r="H684" s="188"/>
      <c r="I684" s="198"/>
      <c r="J684" s="198"/>
    </row>
    <row r="685" spans="1:10" ht="15" customHeight="1">
      <c r="A685" s="167" t="s">
        <v>5</v>
      </c>
      <c r="B685" s="168"/>
      <c r="C685" s="19">
        <v>251.5</v>
      </c>
      <c r="D685" s="151">
        <v>120</v>
      </c>
      <c r="E685" s="151">
        <v>120</v>
      </c>
      <c r="F685" s="151">
        <v>120</v>
      </c>
      <c r="G685" s="209"/>
      <c r="H685" s="188"/>
      <c r="I685" s="198"/>
      <c r="J685" s="198"/>
    </row>
    <row r="686" spans="1:10" ht="15" customHeight="1">
      <c r="A686" s="167" t="s">
        <v>6</v>
      </c>
      <c r="B686" s="168"/>
      <c r="C686" s="5"/>
      <c r="D686" s="101"/>
      <c r="E686" s="101"/>
      <c r="F686" s="101"/>
      <c r="G686" s="209"/>
      <c r="H686" s="188"/>
      <c r="I686" s="198"/>
      <c r="J686" s="198"/>
    </row>
    <row r="687" spans="1:10" ht="15" customHeight="1">
      <c r="A687" s="167" t="s">
        <v>7</v>
      </c>
      <c r="B687" s="168"/>
      <c r="C687" s="5"/>
      <c r="D687" s="101"/>
      <c r="E687" s="101"/>
      <c r="F687" s="101"/>
      <c r="G687" s="209"/>
      <c r="H687" s="188"/>
      <c r="I687" s="198"/>
      <c r="J687" s="198"/>
    </row>
    <row r="688" spans="1:10" ht="13.5" customHeight="1">
      <c r="A688" s="167" t="s">
        <v>103</v>
      </c>
      <c r="B688" s="168"/>
      <c r="C688" s="5"/>
      <c r="D688" s="101"/>
      <c r="E688" s="101"/>
      <c r="F688" s="101"/>
      <c r="G688" s="209"/>
      <c r="H688" s="188"/>
      <c r="I688" s="198"/>
      <c r="J688" s="198"/>
    </row>
    <row r="689" spans="1:10" ht="15" customHeight="1">
      <c r="A689" s="167" t="s">
        <v>102</v>
      </c>
      <c r="B689" s="168"/>
      <c r="C689" s="5"/>
      <c r="D689" s="101"/>
      <c r="E689" s="101"/>
      <c r="F689" s="101"/>
      <c r="G689" s="210"/>
      <c r="H689" s="206"/>
      <c r="I689" s="198"/>
      <c r="J689" s="198"/>
    </row>
    <row r="690" spans="1:10" ht="31.5" customHeight="1">
      <c r="A690" s="6" t="s">
        <v>112</v>
      </c>
      <c r="B690" s="4" t="s">
        <v>113</v>
      </c>
      <c r="C690" s="5"/>
      <c r="D690" s="101"/>
      <c r="E690" s="101"/>
      <c r="F690" s="101"/>
      <c r="G690" s="191" t="s">
        <v>19</v>
      </c>
      <c r="H690" s="187" t="s">
        <v>84</v>
      </c>
      <c r="I690" s="198"/>
      <c r="J690" s="198"/>
    </row>
    <row r="691" spans="1:10" ht="12" customHeight="1">
      <c r="A691" s="167" t="s">
        <v>9</v>
      </c>
      <c r="B691" s="168"/>
      <c r="C691" s="5">
        <f>SUM(C692:C697)</f>
        <v>0</v>
      </c>
      <c r="D691" s="101">
        <f>SUM(D692:D697)</f>
        <v>0</v>
      </c>
      <c r="E691" s="101">
        <f>SUM(E692:E697)</f>
        <v>0</v>
      </c>
      <c r="F691" s="101">
        <f>SUM(F692:F697)</f>
        <v>0</v>
      </c>
      <c r="G691" s="192"/>
      <c r="H691" s="188"/>
      <c r="I691" s="198"/>
      <c r="J691" s="198"/>
    </row>
    <row r="692" spans="1:10" ht="12" customHeight="1">
      <c r="A692" s="167" t="s">
        <v>12</v>
      </c>
      <c r="B692" s="168"/>
      <c r="C692" s="5"/>
      <c r="D692" s="101"/>
      <c r="E692" s="101"/>
      <c r="F692" s="101"/>
      <c r="G692" s="192"/>
      <c r="H692" s="188"/>
      <c r="I692" s="198"/>
      <c r="J692" s="198"/>
    </row>
    <row r="693" spans="1:10" ht="12" customHeight="1">
      <c r="A693" s="167" t="s">
        <v>5</v>
      </c>
      <c r="B693" s="168"/>
      <c r="C693" s="5">
        <f>SUM(D693:F693)</f>
        <v>0</v>
      </c>
      <c r="D693" s="101">
        <v>0</v>
      </c>
      <c r="E693" s="101">
        <v>0</v>
      </c>
      <c r="F693" s="101">
        <v>0</v>
      </c>
      <c r="G693" s="192"/>
      <c r="H693" s="188"/>
      <c r="I693" s="198"/>
      <c r="J693" s="198"/>
    </row>
    <row r="694" spans="1:10" ht="12" customHeight="1">
      <c r="A694" s="167" t="s">
        <v>6</v>
      </c>
      <c r="B694" s="168"/>
      <c r="C694" s="5"/>
      <c r="D694" s="101"/>
      <c r="E694" s="101"/>
      <c r="F694" s="101"/>
      <c r="G694" s="192"/>
      <c r="H694" s="188"/>
      <c r="I694" s="198"/>
      <c r="J694" s="198"/>
    </row>
    <row r="695" spans="1:10" ht="12" customHeight="1">
      <c r="A695" s="167" t="s">
        <v>7</v>
      </c>
      <c r="B695" s="168"/>
      <c r="C695" s="5"/>
      <c r="D695" s="101"/>
      <c r="E695" s="101"/>
      <c r="F695" s="101"/>
      <c r="G695" s="192"/>
      <c r="H695" s="188"/>
      <c r="I695" s="198"/>
      <c r="J695" s="198"/>
    </row>
    <row r="696" spans="1:10" ht="12" customHeight="1">
      <c r="A696" s="167" t="s">
        <v>103</v>
      </c>
      <c r="B696" s="168"/>
      <c r="C696" s="5"/>
      <c r="D696" s="101"/>
      <c r="E696" s="101"/>
      <c r="F696" s="101"/>
      <c r="G696" s="192"/>
      <c r="H696" s="188"/>
      <c r="I696" s="198"/>
      <c r="J696" s="198"/>
    </row>
    <row r="697" spans="1:10" ht="12" customHeight="1">
      <c r="A697" s="167" t="s">
        <v>102</v>
      </c>
      <c r="B697" s="168"/>
      <c r="C697" s="5"/>
      <c r="D697" s="101"/>
      <c r="E697" s="101"/>
      <c r="F697" s="101"/>
      <c r="G697" s="193"/>
      <c r="H697" s="189"/>
      <c r="I697" s="198"/>
      <c r="J697" s="198"/>
    </row>
    <row r="698" spans="1:10" ht="102" customHeight="1">
      <c r="A698" s="13" t="s">
        <v>68</v>
      </c>
      <c r="B698" s="15" t="s">
        <v>319</v>
      </c>
      <c r="C698" s="14"/>
      <c r="D698" s="113"/>
      <c r="E698" s="113"/>
      <c r="F698" s="113"/>
      <c r="G698" s="211"/>
      <c r="H698" s="187" t="s">
        <v>230</v>
      </c>
      <c r="I698" s="198" t="s">
        <v>98</v>
      </c>
      <c r="J698" s="198" t="s">
        <v>269</v>
      </c>
    </row>
    <row r="699" spans="1:14" ht="15" customHeight="1">
      <c r="A699" s="225" t="s">
        <v>9</v>
      </c>
      <c r="B699" s="226"/>
      <c r="C699" s="15">
        <f>SUM(C700:C705)</f>
        <v>250</v>
      </c>
      <c r="D699" s="108">
        <f>SUM(D707,D715,D723,D731)</f>
        <v>150</v>
      </c>
      <c r="E699" s="108">
        <f>SUM(E707,E715,E723,E731)</f>
        <v>50</v>
      </c>
      <c r="F699" s="108">
        <f>SUM(F707,F715,F723,F731)</f>
        <v>50</v>
      </c>
      <c r="G699" s="212"/>
      <c r="H699" s="188"/>
      <c r="I699" s="198"/>
      <c r="J699" s="198"/>
      <c r="K699" s="84">
        <v>813</v>
      </c>
      <c r="L699" s="85">
        <f>SUM(D709,D725)</f>
        <v>150</v>
      </c>
      <c r="M699" s="85">
        <f>SUM(E709,E725)</f>
        <v>50</v>
      </c>
      <c r="N699" s="85">
        <f>SUM(F709,F725)</f>
        <v>50</v>
      </c>
    </row>
    <row r="700" spans="1:10" ht="15" customHeight="1">
      <c r="A700" s="225" t="s">
        <v>12</v>
      </c>
      <c r="B700" s="226"/>
      <c r="C700" s="15"/>
      <c r="D700" s="108"/>
      <c r="E700" s="108"/>
      <c r="F700" s="108"/>
      <c r="G700" s="212"/>
      <c r="H700" s="188"/>
      <c r="I700" s="198"/>
      <c r="J700" s="198"/>
    </row>
    <row r="701" spans="1:10" ht="15" customHeight="1">
      <c r="A701" s="299" t="s">
        <v>5</v>
      </c>
      <c r="B701" s="300"/>
      <c r="C701" s="15">
        <f>SUM(D701:F701)</f>
        <v>250</v>
      </c>
      <c r="D701" s="108">
        <f>SUM(D709,D717,D725,D733)</f>
        <v>150</v>
      </c>
      <c r="E701" s="108">
        <f>SUM(E709,E717,E725,E733)</f>
        <v>50</v>
      </c>
      <c r="F701" s="108">
        <f>SUM(F709,F717,F725,F733)</f>
        <v>50</v>
      </c>
      <c r="G701" s="212"/>
      <c r="H701" s="188"/>
      <c r="I701" s="198"/>
      <c r="J701" s="198"/>
    </row>
    <row r="702" spans="1:10" ht="14.25" customHeight="1">
      <c r="A702" s="225" t="s">
        <v>6</v>
      </c>
      <c r="B702" s="226"/>
      <c r="C702" s="15"/>
      <c r="D702" s="108"/>
      <c r="E702" s="108"/>
      <c r="F702" s="108"/>
      <c r="G702" s="212"/>
      <c r="H702" s="188"/>
      <c r="I702" s="198"/>
      <c r="J702" s="198"/>
    </row>
    <row r="703" spans="1:10" ht="12" customHeight="1">
      <c r="A703" s="225" t="s">
        <v>7</v>
      </c>
      <c r="B703" s="226"/>
      <c r="C703" s="15"/>
      <c r="D703" s="108"/>
      <c r="E703" s="108"/>
      <c r="F703" s="108"/>
      <c r="G703" s="212"/>
      <c r="H703" s="188"/>
      <c r="I703" s="198"/>
      <c r="J703" s="198"/>
    </row>
    <row r="704" spans="1:10" ht="12" customHeight="1">
      <c r="A704" s="225" t="s">
        <v>103</v>
      </c>
      <c r="B704" s="226"/>
      <c r="C704" s="15"/>
      <c r="D704" s="108"/>
      <c r="E704" s="108"/>
      <c r="F704" s="108"/>
      <c r="G704" s="212"/>
      <c r="H704" s="188"/>
      <c r="I704" s="198"/>
      <c r="J704" s="198"/>
    </row>
    <row r="705" spans="1:10" ht="15" customHeight="1">
      <c r="A705" s="225" t="s">
        <v>102</v>
      </c>
      <c r="B705" s="226"/>
      <c r="C705" s="15"/>
      <c r="D705" s="108"/>
      <c r="E705" s="108"/>
      <c r="F705" s="108"/>
      <c r="G705" s="213"/>
      <c r="H705" s="189"/>
      <c r="I705" s="198"/>
      <c r="J705" s="198"/>
    </row>
    <row r="706" spans="1:10" ht="49.5" customHeight="1">
      <c r="A706" s="6" t="s">
        <v>90</v>
      </c>
      <c r="B706" s="4" t="s">
        <v>70</v>
      </c>
      <c r="C706" s="5"/>
      <c r="D706" s="101"/>
      <c r="E706" s="101"/>
      <c r="F706" s="101"/>
      <c r="G706" s="199" t="s">
        <v>19</v>
      </c>
      <c r="H706" s="187" t="s">
        <v>85</v>
      </c>
      <c r="I706" s="198"/>
      <c r="J706" s="198"/>
    </row>
    <row r="707" spans="1:10" ht="12.75" customHeight="1">
      <c r="A707" s="167" t="s">
        <v>9</v>
      </c>
      <c r="B707" s="168"/>
      <c r="C707" s="5">
        <f>SUM(C708:C713)</f>
        <v>0</v>
      </c>
      <c r="D707" s="101">
        <f>SUM(D708:D713)</f>
        <v>0</v>
      </c>
      <c r="E707" s="101">
        <f>SUM(E708:E713)</f>
        <v>0</v>
      </c>
      <c r="F707" s="101">
        <f>SUM(F708:F713)</f>
        <v>0</v>
      </c>
      <c r="G707" s="200"/>
      <c r="H707" s="188"/>
      <c r="I707" s="198"/>
      <c r="J707" s="198"/>
    </row>
    <row r="708" spans="1:10" ht="12.75" customHeight="1">
      <c r="A708" s="167" t="s">
        <v>12</v>
      </c>
      <c r="B708" s="168"/>
      <c r="C708" s="5"/>
      <c r="D708" s="101"/>
      <c r="E708" s="101"/>
      <c r="F708" s="101"/>
      <c r="G708" s="200"/>
      <c r="H708" s="188"/>
      <c r="I708" s="198"/>
      <c r="J708" s="198"/>
    </row>
    <row r="709" spans="1:10" ht="12.75" customHeight="1">
      <c r="A709" s="167" t="s">
        <v>5</v>
      </c>
      <c r="B709" s="168"/>
      <c r="C709" s="5">
        <f>SUM(D709:F709)</f>
        <v>0</v>
      </c>
      <c r="D709" s="101">
        <v>0</v>
      </c>
      <c r="E709" s="101">
        <v>0</v>
      </c>
      <c r="F709" s="101">
        <v>0</v>
      </c>
      <c r="G709" s="200"/>
      <c r="H709" s="188"/>
      <c r="I709" s="198"/>
      <c r="J709" s="198"/>
    </row>
    <row r="710" spans="1:10" ht="12.75" customHeight="1">
      <c r="A710" s="167" t="s">
        <v>6</v>
      </c>
      <c r="B710" s="168"/>
      <c r="C710" s="5"/>
      <c r="D710" s="101"/>
      <c r="E710" s="101"/>
      <c r="F710" s="101"/>
      <c r="G710" s="200"/>
      <c r="H710" s="188"/>
      <c r="I710" s="198"/>
      <c r="J710" s="198"/>
    </row>
    <row r="711" spans="1:10" ht="12.75" customHeight="1">
      <c r="A711" s="167" t="s">
        <v>7</v>
      </c>
      <c r="B711" s="168"/>
      <c r="C711" s="5"/>
      <c r="D711" s="101"/>
      <c r="E711" s="101"/>
      <c r="F711" s="101"/>
      <c r="G711" s="200"/>
      <c r="H711" s="188"/>
      <c r="I711" s="198"/>
      <c r="J711" s="198"/>
    </row>
    <row r="712" spans="1:10" ht="12.75" customHeight="1">
      <c r="A712" s="167" t="s">
        <v>103</v>
      </c>
      <c r="B712" s="168"/>
      <c r="C712" s="5"/>
      <c r="D712" s="101"/>
      <c r="E712" s="101"/>
      <c r="F712" s="101"/>
      <c r="G712" s="200"/>
      <c r="H712" s="188"/>
      <c r="I712" s="198"/>
      <c r="J712" s="198"/>
    </row>
    <row r="713" spans="1:10" ht="12.75" customHeight="1">
      <c r="A713" s="167" t="s">
        <v>102</v>
      </c>
      <c r="B713" s="168"/>
      <c r="C713" s="5"/>
      <c r="D713" s="101"/>
      <c r="E713" s="101"/>
      <c r="F713" s="101"/>
      <c r="G713" s="201"/>
      <c r="H713" s="189"/>
      <c r="I713" s="198"/>
      <c r="J713" s="198"/>
    </row>
    <row r="714" spans="1:10" ht="36.75" customHeight="1">
      <c r="A714" s="6" t="s">
        <v>69</v>
      </c>
      <c r="B714" s="4" t="s">
        <v>71</v>
      </c>
      <c r="C714" s="5"/>
      <c r="D714" s="101"/>
      <c r="E714" s="101"/>
      <c r="F714" s="101"/>
      <c r="G714" s="199" t="s">
        <v>18</v>
      </c>
      <c r="H714" s="187" t="s">
        <v>86</v>
      </c>
      <c r="I714" s="198"/>
      <c r="J714" s="198"/>
    </row>
    <row r="715" spans="1:10" ht="12.75" customHeight="1">
      <c r="A715" s="167" t="s">
        <v>9</v>
      </c>
      <c r="B715" s="168"/>
      <c r="C715" s="5">
        <f>SUM(C716:C721)</f>
        <v>0</v>
      </c>
      <c r="D715" s="101">
        <f>SUM(D716:D721)</f>
        <v>0</v>
      </c>
      <c r="E715" s="101">
        <f>SUM(E716:E721)</f>
        <v>0</v>
      </c>
      <c r="F715" s="101">
        <f>SUM(F716:F721)</f>
        <v>0</v>
      </c>
      <c r="G715" s="200"/>
      <c r="H715" s="188"/>
      <c r="I715" s="198"/>
      <c r="J715" s="198"/>
    </row>
    <row r="716" spans="1:10" ht="12.75" customHeight="1">
      <c r="A716" s="167" t="s">
        <v>12</v>
      </c>
      <c r="B716" s="168"/>
      <c r="C716" s="5"/>
      <c r="D716" s="101"/>
      <c r="E716" s="101"/>
      <c r="F716" s="101"/>
      <c r="G716" s="200"/>
      <c r="H716" s="188"/>
      <c r="I716" s="198"/>
      <c r="J716" s="198"/>
    </row>
    <row r="717" spans="1:10" ht="12.75" customHeight="1">
      <c r="A717" s="167" t="s">
        <v>5</v>
      </c>
      <c r="B717" s="168"/>
      <c r="C717" s="5">
        <f>SUM(D717:F717)</f>
        <v>0</v>
      </c>
      <c r="D717" s="101">
        <v>0</v>
      </c>
      <c r="E717" s="101">
        <v>0</v>
      </c>
      <c r="F717" s="101">
        <v>0</v>
      </c>
      <c r="G717" s="200"/>
      <c r="H717" s="188"/>
      <c r="I717" s="198"/>
      <c r="J717" s="198"/>
    </row>
    <row r="718" spans="1:10" ht="12.75" customHeight="1">
      <c r="A718" s="167" t="s">
        <v>6</v>
      </c>
      <c r="B718" s="168"/>
      <c r="C718" s="5"/>
      <c r="D718" s="101"/>
      <c r="E718" s="101"/>
      <c r="F718" s="101"/>
      <c r="G718" s="200"/>
      <c r="H718" s="188"/>
      <c r="I718" s="198"/>
      <c r="J718" s="198"/>
    </row>
    <row r="719" spans="1:10" ht="12.75" customHeight="1">
      <c r="A719" s="167" t="s">
        <v>7</v>
      </c>
      <c r="B719" s="168"/>
      <c r="C719" s="5"/>
      <c r="D719" s="101"/>
      <c r="E719" s="101"/>
      <c r="F719" s="101"/>
      <c r="G719" s="200"/>
      <c r="H719" s="188"/>
      <c r="I719" s="198"/>
      <c r="J719" s="198"/>
    </row>
    <row r="720" spans="1:10" ht="12.75" customHeight="1">
      <c r="A720" s="167" t="s">
        <v>103</v>
      </c>
      <c r="B720" s="168"/>
      <c r="C720" s="5"/>
      <c r="D720" s="101"/>
      <c r="E720" s="101"/>
      <c r="F720" s="101"/>
      <c r="G720" s="200"/>
      <c r="H720" s="188"/>
      <c r="I720" s="198"/>
      <c r="J720" s="198"/>
    </row>
    <row r="721" spans="1:10" ht="12.75" customHeight="1">
      <c r="A721" s="167" t="s">
        <v>102</v>
      </c>
      <c r="B721" s="168"/>
      <c r="C721" s="5"/>
      <c r="D721" s="101"/>
      <c r="E721" s="101"/>
      <c r="F721" s="101"/>
      <c r="G721" s="201"/>
      <c r="H721" s="189"/>
      <c r="I721" s="198"/>
      <c r="J721" s="198"/>
    </row>
    <row r="722" spans="1:10" ht="42" customHeight="1">
      <c r="A722" s="6" t="s">
        <v>42</v>
      </c>
      <c r="B722" s="4" t="s">
        <v>74</v>
      </c>
      <c r="C722" s="5"/>
      <c r="D722" s="101"/>
      <c r="E722" s="101"/>
      <c r="F722" s="101"/>
      <c r="G722" s="208" t="s">
        <v>19</v>
      </c>
      <c r="H722" s="187" t="s">
        <v>87</v>
      </c>
      <c r="I722" s="198" t="s">
        <v>98</v>
      </c>
      <c r="J722" s="198" t="s">
        <v>269</v>
      </c>
    </row>
    <row r="723" spans="1:10" ht="12" customHeight="1">
      <c r="A723" s="167" t="s">
        <v>9</v>
      </c>
      <c r="B723" s="168"/>
      <c r="C723" s="5">
        <f>SUM(C724:C729)</f>
        <v>250</v>
      </c>
      <c r="D723" s="101">
        <f>SUM(D724:D729)</f>
        <v>150</v>
      </c>
      <c r="E723" s="101">
        <f>SUM(E724:E729)</f>
        <v>50</v>
      </c>
      <c r="F723" s="101">
        <f>SUM(F724:F729)</f>
        <v>50</v>
      </c>
      <c r="G723" s="209"/>
      <c r="H723" s="188"/>
      <c r="I723" s="198"/>
      <c r="J723" s="198"/>
    </row>
    <row r="724" spans="1:10" ht="12" customHeight="1">
      <c r="A724" s="167" t="s">
        <v>12</v>
      </c>
      <c r="B724" s="168"/>
      <c r="C724" s="5"/>
      <c r="D724" s="101"/>
      <c r="E724" s="101"/>
      <c r="F724" s="101"/>
      <c r="G724" s="209"/>
      <c r="H724" s="188"/>
      <c r="I724" s="198"/>
      <c r="J724" s="198"/>
    </row>
    <row r="725" spans="1:10" ht="12" customHeight="1">
      <c r="A725" s="167" t="s">
        <v>5</v>
      </c>
      <c r="B725" s="168"/>
      <c r="C725" s="19">
        <f>SUM(D725:F725)</f>
        <v>250</v>
      </c>
      <c r="D725" s="151">
        <v>150</v>
      </c>
      <c r="E725" s="151">
        <v>50</v>
      </c>
      <c r="F725" s="151">
        <v>50</v>
      </c>
      <c r="G725" s="209"/>
      <c r="H725" s="188"/>
      <c r="I725" s="198"/>
      <c r="J725" s="198"/>
    </row>
    <row r="726" spans="1:10" ht="12" customHeight="1">
      <c r="A726" s="167" t="s">
        <v>6</v>
      </c>
      <c r="B726" s="168"/>
      <c r="C726" s="5"/>
      <c r="D726" s="101"/>
      <c r="E726" s="101"/>
      <c r="F726" s="101"/>
      <c r="G726" s="209"/>
      <c r="H726" s="188"/>
      <c r="I726" s="198"/>
      <c r="J726" s="198"/>
    </row>
    <row r="727" spans="1:10" ht="12" customHeight="1">
      <c r="A727" s="167" t="s">
        <v>7</v>
      </c>
      <c r="B727" s="168"/>
      <c r="C727" s="5"/>
      <c r="D727" s="101"/>
      <c r="E727" s="101"/>
      <c r="F727" s="101"/>
      <c r="G727" s="209"/>
      <c r="H727" s="188"/>
      <c r="I727" s="198"/>
      <c r="J727" s="198"/>
    </row>
    <row r="728" spans="1:10" ht="12" customHeight="1">
      <c r="A728" s="167" t="s">
        <v>103</v>
      </c>
      <c r="B728" s="168"/>
      <c r="C728" s="5"/>
      <c r="D728" s="101"/>
      <c r="E728" s="101"/>
      <c r="F728" s="101"/>
      <c r="G728" s="209"/>
      <c r="H728" s="188"/>
      <c r="I728" s="198"/>
      <c r="J728" s="198"/>
    </row>
    <row r="729" spans="1:10" ht="12" customHeight="1">
      <c r="A729" s="167" t="s">
        <v>102</v>
      </c>
      <c r="B729" s="168"/>
      <c r="C729" s="5"/>
      <c r="D729" s="101"/>
      <c r="E729" s="101"/>
      <c r="F729" s="101"/>
      <c r="G729" s="210"/>
      <c r="H729" s="189"/>
      <c r="I729" s="198"/>
      <c r="J729" s="198"/>
    </row>
    <row r="730" spans="1:10" ht="60" customHeight="1">
      <c r="A730" s="6" t="s">
        <v>72</v>
      </c>
      <c r="B730" s="4" t="s">
        <v>75</v>
      </c>
      <c r="C730" s="5"/>
      <c r="D730" s="101"/>
      <c r="E730" s="101"/>
      <c r="F730" s="101"/>
      <c r="G730" s="214" t="s">
        <v>10</v>
      </c>
      <c r="H730" s="187" t="s">
        <v>88</v>
      </c>
      <c r="I730" s="198"/>
      <c r="J730" s="198"/>
    </row>
    <row r="731" spans="1:10" ht="12.75" customHeight="1">
      <c r="A731" s="167" t="s">
        <v>9</v>
      </c>
      <c r="B731" s="168"/>
      <c r="C731" s="5">
        <f>SUM(C732:C737)</f>
        <v>0</v>
      </c>
      <c r="D731" s="101">
        <f>SUM(D732:D737)</f>
        <v>0</v>
      </c>
      <c r="E731" s="101">
        <f>SUM(E732:E737)</f>
        <v>0</v>
      </c>
      <c r="F731" s="101">
        <f>SUM(F732:F737)</f>
        <v>0</v>
      </c>
      <c r="G731" s="215"/>
      <c r="H731" s="188"/>
      <c r="I731" s="198"/>
      <c r="J731" s="198"/>
    </row>
    <row r="732" spans="1:10" ht="12.75" customHeight="1">
      <c r="A732" s="167" t="s">
        <v>12</v>
      </c>
      <c r="B732" s="168"/>
      <c r="C732" s="5"/>
      <c r="D732" s="101"/>
      <c r="E732" s="101"/>
      <c r="F732" s="101"/>
      <c r="G732" s="215"/>
      <c r="H732" s="188"/>
      <c r="I732" s="198"/>
      <c r="J732" s="198"/>
    </row>
    <row r="733" spans="1:10" ht="12.75" customHeight="1">
      <c r="A733" s="167" t="s">
        <v>5</v>
      </c>
      <c r="B733" s="168"/>
      <c r="C733" s="5">
        <f>SUM(D733:F733)</f>
        <v>0</v>
      </c>
      <c r="D733" s="101">
        <v>0</v>
      </c>
      <c r="E733" s="101">
        <v>0</v>
      </c>
      <c r="F733" s="101">
        <v>0</v>
      </c>
      <c r="G733" s="215"/>
      <c r="H733" s="188"/>
      <c r="I733" s="198"/>
      <c r="J733" s="198"/>
    </row>
    <row r="734" spans="1:10" ht="12.75" customHeight="1">
      <c r="A734" s="167" t="s">
        <v>6</v>
      </c>
      <c r="B734" s="168"/>
      <c r="C734" s="5"/>
      <c r="D734" s="101"/>
      <c r="E734" s="101"/>
      <c r="F734" s="101"/>
      <c r="G734" s="215"/>
      <c r="H734" s="188"/>
      <c r="I734" s="198"/>
      <c r="J734" s="198"/>
    </row>
    <row r="735" spans="1:10" ht="12.75" customHeight="1">
      <c r="A735" s="167" t="s">
        <v>7</v>
      </c>
      <c r="B735" s="168"/>
      <c r="C735" s="5"/>
      <c r="D735" s="101"/>
      <c r="E735" s="101"/>
      <c r="F735" s="101"/>
      <c r="G735" s="215"/>
      <c r="H735" s="188"/>
      <c r="I735" s="198"/>
      <c r="J735" s="198"/>
    </row>
    <row r="736" spans="1:10" ht="12.75" customHeight="1">
      <c r="A736" s="167" t="s">
        <v>103</v>
      </c>
      <c r="B736" s="168"/>
      <c r="C736" s="5"/>
      <c r="D736" s="101"/>
      <c r="E736" s="101"/>
      <c r="F736" s="101"/>
      <c r="G736" s="215"/>
      <c r="H736" s="188"/>
      <c r="I736" s="198"/>
      <c r="J736" s="198"/>
    </row>
    <row r="737" spans="1:10" ht="12.75" customHeight="1">
      <c r="A737" s="167" t="s">
        <v>102</v>
      </c>
      <c r="B737" s="168"/>
      <c r="C737" s="5"/>
      <c r="D737" s="101"/>
      <c r="E737" s="101"/>
      <c r="F737" s="101"/>
      <c r="G737" s="216"/>
      <c r="H737" s="189"/>
      <c r="I737" s="198"/>
      <c r="J737" s="198"/>
    </row>
    <row r="738" spans="1:10" ht="112.5" customHeight="1">
      <c r="A738" s="13" t="s">
        <v>114</v>
      </c>
      <c r="B738" s="15" t="s">
        <v>309</v>
      </c>
      <c r="C738" s="14"/>
      <c r="D738" s="113"/>
      <c r="E738" s="113"/>
      <c r="F738" s="113"/>
      <c r="G738" s="211"/>
      <c r="H738" s="187" t="s">
        <v>231</v>
      </c>
      <c r="I738" s="198" t="s">
        <v>98</v>
      </c>
      <c r="J738" s="198" t="s">
        <v>269</v>
      </c>
    </row>
    <row r="739" spans="1:14" ht="15" customHeight="1">
      <c r="A739" s="225" t="s">
        <v>9</v>
      </c>
      <c r="B739" s="226"/>
      <c r="C739" s="15">
        <f>SUM(C747,C755,C763,C771,C779)</f>
        <v>1735</v>
      </c>
      <c r="D739" s="108">
        <f>SUM(D747,D755,D763,D771,D779)</f>
        <v>905</v>
      </c>
      <c r="E739" s="108">
        <f>SUM(E747,E755,E763,E771,E779)</f>
        <v>690</v>
      </c>
      <c r="F739" s="108">
        <f>SUM(F747,F755,F763,F771,F779)</f>
        <v>690</v>
      </c>
      <c r="G739" s="212"/>
      <c r="H739" s="188"/>
      <c r="I739" s="198"/>
      <c r="J739" s="198"/>
      <c r="K739" s="84">
        <v>813</v>
      </c>
      <c r="L739" s="85">
        <f>SUM(D757,D773,D781)</f>
        <v>905</v>
      </c>
      <c r="M739" s="85">
        <f>SUM(E757,E773,E781)</f>
        <v>690</v>
      </c>
      <c r="N739" s="85">
        <f>SUM(F757,F773,F781)</f>
        <v>690</v>
      </c>
    </row>
    <row r="740" spans="1:10" ht="15" customHeight="1">
      <c r="A740" s="225" t="s">
        <v>12</v>
      </c>
      <c r="B740" s="226"/>
      <c r="C740" s="15"/>
      <c r="D740" s="108"/>
      <c r="E740" s="108"/>
      <c r="F740" s="108"/>
      <c r="G740" s="212"/>
      <c r="H740" s="188"/>
      <c r="I740" s="198"/>
      <c r="J740" s="198"/>
    </row>
    <row r="741" spans="1:12" s="20" customFormat="1" ht="11.25" customHeight="1">
      <c r="A741" s="225" t="s">
        <v>5</v>
      </c>
      <c r="B741" s="226"/>
      <c r="C741" s="15">
        <f>SUM(C749,C757,C765,C773,C781)</f>
        <v>1735</v>
      </c>
      <c r="D741" s="108">
        <f>SUM(D749,D757,D765,D773,D781)</f>
        <v>905</v>
      </c>
      <c r="E741" s="108">
        <f>SUM(E749,E757,E765,E773,E781)</f>
        <v>690</v>
      </c>
      <c r="F741" s="108">
        <f>SUM(F749,F757,F765,F773,F781)</f>
        <v>690</v>
      </c>
      <c r="G741" s="212"/>
      <c r="H741" s="188"/>
      <c r="I741" s="198"/>
      <c r="J741" s="198"/>
      <c r="K741" s="84"/>
      <c r="L741" s="88"/>
    </row>
    <row r="742" spans="1:10" ht="13.5" customHeight="1">
      <c r="A742" s="225" t="s">
        <v>6</v>
      </c>
      <c r="B742" s="226"/>
      <c r="C742" s="15"/>
      <c r="D742" s="108"/>
      <c r="E742" s="108"/>
      <c r="F742" s="108"/>
      <c r="G742" s="212"/>
      <c r="H742" s="188"/>
      <c r="I742" s="198"/>
      <c r="J742" s="198"/>
    </row>
    <row r="743" spans="1:10" ht="14.25" customHeight="1">
      <c r="A743" s="225" t="s">
        <v>7</v>
      </c>
      <c r="B743" s="226"/>
      <c r="C743" s="15"/>
      <c r="D743" s="108"/>
      <c r="E743" s="108"/>
      <c r="F743" s="108"/>
      <c r="G743" s="212"/>
      <c r="H743" s="188"/>
      <c r="I743" s="198"/>
      <c r="J743" s="198"/>
    </row>
    <row r="744" spans="1:10" ht="14.25" customHeight="1">
      <c r="A744" s="225" t="s">
        <v>103</v>
      </c>
      <c r="B744" s="226"/>
      <c r="C744" s="15"/>
      <c r="D744" s="108"/>
      <c r="E744" s="108"/>
      <c r="F744" s="108"/>
      <c r="G744" s="212"/>
      <c r="H744" s="188"/>
      <c r="I744" s="198"/>
      <c r="J744" s="198"/>
    </row>
    <row r="745" spans="1:10" ht="15" customHeight="1">
      <c r="A745" s="225" t="s">
        <v>102</v>
      </c>
      <c r="B745" s="226"/>
      <c r="C745" s="15"/>
      <c r="D745" s="108"/>
      <c r="E745" s="108"/>
      <c r="F745" s="108"/>
      <c r="G745" s="213"/>
      <c r="H745" s="189"/>
      <c r="I745" s="198"/>
      <c r="J745" s="198"/>
    </row>
    <row r="746" spans="1:10" ht="40.5" customHeight="1">
      <c r="A746" s="6" t="s">
        <v>73</v>
      </c>
      <c r="B746" s="4" t="s">
        <v>76</v>
      </c>
      <c r="C746" s="5"/>
      <c r="D746" s="101"/>
      <c r="E746" s="101"/>
      <c r="F746" s="101"/>
      <c r="G746" s="199" t="s">
        <v>10</v>
      </c>
      <c r="H746" s="202" t="s">
        <v>77</v>
      </c>
      <c r="I746" s="198"/>
      <c r="J746" s="198"/>
    </row>
    <row r="747" spans="1:10" ht="14.25" customHeight="1">
      <c r="A747" s="167" t="s">
        <v>9</v>
      </c>
      <c r="B747" s="168"/>
      <c r="C747" s="5">
        <f>SUM(C748:C753)</f>
        <v>0</v>
      </c>
      <c r="D747" s="101">
        <f>SUM(D748:D753)</f>
        <v>0</v>
      </c>
      <c r="E747" s="101">
        <f>SUM(E748:E753)</f>
        <v>0</v>
      </c>
      <c r="F747" s="101">
        <f>SUM(F748:F753)</f>
        <v>0</v>
      </c>
      <c r="G747" s="200"/>
      <c r="H747" s="203"/>
      <c r="I747" s="198"/>
      <c r="J747" s="198"/>
    </row>
    <row r="748" spans="1:10" ht="14.25" customHeight="1">
      <c r="A748" s="167" t="s">
        <v>12</v>
      </c>
      <c r="B748" s="168"/>
      <c r="C748" s="5"/>
      <c r="D748" s="101"/>
      <c r="E748" s="101"/>
      <c r="F748" s="101"/>
      <c r="G748" s="200"/>
      <c r="H748" s="203"/>
      <c r="I748" s="198"/>
      <c r="J748" s="198"/>
    </row>
    <row r="749" spans="1:10" ht="14.25" customHeight="1">
      <c r="A749" s="167" t="s">
        <v>5</v>
      </c>
      <c r="B749" s="168"/>
      <c r="C749" s="5">
        <v>0</v>
      </c>
      <c r="D749" s="101">
        <v>0</v>
      </c>
      <c r="E749" s="101">
        <v>0</v>
      </c>
      <c r="F749" s="101">
        <v>0</v>
      </c>
      <c r="G749" s="200"/>
      <c r="H749" s="203"/>
      <c r="I749" s="198"/>
      <c r="J749" s="198"/>
    </row>
    <row r="750" spans="1:10" ht="14.25" customHeight="1">
      <c r="A750" s="167" t="s">
        <v>6</v>
      </c>
      <c r="B750" s="168"/>
      <c r="C750" s="5"/>
      <c r="D750" s="101"/>
      <c r="E750" s="101"/>
      <c r="F750" s="101"/>
      <c r="G750" s="200"/>
      <c r="H750" s="203"/>
      <c r="I750" s="198"/>
      <c r="J750" s="198"/>
    </row>
    <row r="751" spans="1:10" ht="14.25" customHeight="1">
      <c r="A751" s="167" t="s">
        <v>7</v>
      </c>
      <c r="B751" s="168"/>
      <c r="C751" s="5"/>
      <c r="D751" s="101"/>
      <c r="E751" s="101"/>
      <c r="F751" s="101"/>
      <c r="G751" s="200"/>
      <c r="H751" s="203"/>
      <c r="I751" s="198"/>
      <c r="J751" s="198"/>
    </row>
    <row r="752" spans="1:10" ht="14.25" customHeight="1">
      <c r="A752" s="167" t="s">
        <v>103</v>
      </c>
      <c r="B752" s="168"/>
      <c r="C752" s="5"/>
      <c r="D752" s="101"/>
      <c r="E752" s="101"/>
      <c r="F752" s="101"/>
      <c r="G752" s="200"/>
      <c r="H752" s="203"/>
      <c r="I752" s="198"/>
      <c r="J752" s="198"/>
    </row>
    <row r="753" spans="1:10" ht="14.25" customHeight="1">
      <c r="A753" s="167" t="s">
        <v>102</v>
      </c>
      <c r="B753" s="168"/>
      <c r="C753" s="5"/>
      <c r="D753" s="101"/>
      <c r="E753" s="101"/>
      <c r="F753" s="101"/>
      <c r="G753" s="201"/>
      <c r="H753" s="204"/>
      <c r="I753" s="198"/>
      <c r="J753" s="198"/>
    </row>
    <row r="754" spans="1:10" ht="79.5" customHeight="1">
      <c r="A754" s="6" t="s">
        <v>27</v>
      </c>
      <c r="B754" s="4" t="s">
        <v>115</v>
      </c>
      <c r="C754" s="5"/>
      <c r="D754" s="101"/>
      <c r="E754" s="101"/>
      <c r="F754" s="101"/>
      <c r="G754" s="208" t="s">
        <v>19</v>
      </c>
      <c r="H754" s="199" t="s">
        <v>80</v>
      </c>
      <c r="I754" s="198" t="s">
        <v>98</v>
      </c>
      <c r="J754" s="198" t="s">
        <v>269</v>
      </c>
    </row>
    <row r="755" spans="1:10" ht="13.5" customHeight="1">
      <c r="A755" s="167" t="s">
        <v>9</v>
      </c>
      <c r="B755" s="168"/>
      <c r="C755" s="5">
        <f>SUM(C756:C761)</f>
        <v>725</v>
      </c>
      <c r="D755" s="101">
        <f>SUM(D756:D761)</f>
        <v>305</v>
      </c>
      <c r="E755" s="101">
        <f>SUM(E756:E761)</f>
        <v>210</v>
      </c>
      <c r="F755" s="101">
        <f>SUM(F756:F761)</f>
        <v>210</v>
      </c>
      <c r="G755" s="209"/>
      <c r="H755" s="200"/>
      <c r="I755" s="198"/>
      <c r="J755" s="198"/>
    </row>
    <row r="756" spans="1:10" ht="13.5" customHeight="1">
      <c r="A756" s="167" t="s">
        <v>12</v>
      </c>
      <c r="B756" s="168"/>
      <c r="C756" s="5"/>
      <c r="D756" s="101"/>
      <c r="E756" s="101"/>
      <c r="F756" s="101"/>
      <c r="G756" s="209"/>
      <c r="H756" s="200"/>
      <c r="I756" s="198"/>
      <c r="J756" s="198"/>
    </row>
    <row r="757" spans="1:10" ht="13.5" customHeight="1">
      <c r="A757" s="167" t="s">
        <v>5</v>
      </c>
      <c r="B757" s="168"/>
      <c r="C757" s="19">
        <f>SUM(D757:F757)</f>
        <v>725</v>
      </c>
      <c r="D757" s="152">
        <v>305</v>
      </c>
      <c r="E757" s="152">
        <v>210</v>
      </c>
      <c r="F757" s="152">
        <v>210</v>
      </c>
      <c r="G757" s="209"/>
      <c r="H757" s="200"/>
      <c r="I757" s="198"/>
      <c r="J757" s="198"/>
    </row>
    <row r="758" spans="1:10" ht="13.5" customHeight="1">
      <c r="A758" s="167" t="s">
        <v>6</v>
      </c>
      <c r="B758" s="168"/>
      <c r="C758" s="5"/>
      <c r="D758" s="101"/>
      <c r="E758" s="101"/>
      <c r="F758" s="101"/>
      <c r="G758" s="209"/>
      <c r="H758" s="200"/>
      <c r="I758" s="198"/>
      <c r="J758" s="198"/>
    </row>
    <row r="759" spans="1:10" ht="13.5" customHeight="1">
      <c r="A759" s="167" t="s">
        <v>7</v>
      </c>
      <c r="B759" s="168"/>
      <c r="C759" s="5"/>
      <c r="D759" s="101"/>
      <c r="E759" s="101"/>
      <c r="F759" s="101"/>
      <c r="G759" s="209"/>
      <c r="H759" s="200"/>
      <c r="I759" s="198"/>
      <c r="J759" s="198"/>
    </row>
    <row r="760" spans="1:10" ht="13.5" customHeight="1">
      <c r="A760" s="167" t="s">
        <v>103</v>
      </c>
      <c r="B760" s="168"/>
      <c r="C760" s="5"/>
      <c r="D760" s="101"/>
      <c r="E760" s="101"/>
      <c r="F760" s="101"/>
      <c r="G760" s="209"/>
      <c r="H760" s="200"/>
      <c r="I760" s="198"/>
      <c r="J760" s="198"/>
    </row>
    <row r="761" spans="1:10" ht="13.5" customHeight="1">
      <c r="A761" s="167" t="s">
        <v>102</v>
      </c>
      <c r="B761" s="168"/>
      <c r="C761" s="5"/>
      <c r="D761" s="101"/>
      <c r="E761" s="101"/>
      <c r="F761" s="101"/>
      <c r="G761" s="210"/>
      <c r="H761" s="201"/>
      <c r="I761" s="198"/>
      <c r="J761" s="198"/>
    </row>
    <row r="762" spans="1:10" ht="93.75" customHeight="1">
      <c r="A762" s="6" t="s">
        <v>27</v>
      </c>
      <c r="B762" s="4" t="s">
        <v>79</v>
      </c>
      <c r="C762" s="5"/>
      <c r="D762" s="101"/>
      <c r="E762" s="101"/>
      <c r="F762" s="101"/>
      <c r="G762" s="214" t="s">
        <v>18</v>
      </c>
      <c r="H762" s="199" t="s">
        <v>80</v>
      </c>
      <c r="I762" s="198"/>
      <c r="J762" s="198"/>
    </row>
    <row r="763" spans="1:10" ht="12.75" customHeight="1">
      <c r="A763" s="167" t="s">
        <v>9</v>
      </c>
      <c r="B763" s="168"/>
      <c r="C763" s="5">
        <f>SUM(C764:C769)</f>
        <v>0</v>
      </c>
      <c r="D763" s="101">
        <f>SUM(D764:D769)</f>
        <v>0</v>
      </c>
      <c r="E763" s="101">
        <f>SUM(E764:E769)</f>
        <v>0</v>
      </c>
      <c r="F763" s="101">
        <f>SUM(F764:F769)</f>
        <v>0</v>
      </c>
      <c r="G763" s="215"/>
      <c r="H763" s="200"/>
      <c r="I763" s="198"/>
      <c r="J763" s="198"/>
    </row>
    <row r="764" spans="1:10" ht="12.75" customHeight="1">
      <c r="A764" s="167" t="s">
        <v>12</v>
      </c>
      <c r="B764" s="168"/>
      <c r="C764" s="5"/>
      <c r="D764" s="101"/>
      <c r="E764" s="101"/>
      <c r="F764" s="101"/>
      <c r="G764" s="215"/>
      <c r="H764" s="200"/>
      <c r="I764" s="198"/>
      <c r="J764" s="198"/>
    </row>
    <row r="765" spans="1:10" ht="12.75" customHeight="1">
      <c r="A765" s="167" t="s">
        <v>5</v>
      </c>
      <c r="B765" s="168"/>
      <c r="C765" s="5">
        <v>0</v>
      </c>
      <c r="D765" s="101">
        <v>0</v>
      </c>
      <c r="E765" s="101">
        <v>0</v>
      </c>
      <c r="F765" s="101">
        <v>0</v>
      </c>
      <c r="G765" s="215"/>
      <c r="H765" s="200"/>
      <c r="I765" s="198"/>
      <c r="J765" s="198"/>
    </row>
    <row r="766" spans="1:10" ht="12.75" customHeight="1">
      <c r="A766" s="167" t="s">
        <v>6</v>
      </c>
      <c r="B766" s="168"/>
      <c r="C766" s="5"/>
      <c r="D766" s="101"/>
      <c r="E766" s="101"/>
      <c r="F766" s="101"/>
      <c r="G766" s="215"/>
      <c r="H766" s="200"/>
      <c r="I766" s="198"/>
      <c r="J766" s="198"/>
    </row>
    <row r="767" spans="1:10" ht="12.75" customHeight="1">
      <c r="A767" s="167" t="s">
        <v>7</v>
      </c>
      <c r="B767" s="168"/>
      <c r="C767" s="5"/>
      <c r="D767" s="101"/>
      <c r="E767" s="101"/>
      <c r="F767" s="101"/>
      <c r="G767" s="215"/>
      <c r="H767" s="200"/>
      <c r="I767" s="198"/>
      <c r="J767" s="198"/>
    </row>
    <row r="768" spans="1:10" ht="12.75" customHeight="1">
      <c r="A768" s="167" t="s">
        <v>103</v>
      </c>
      <c r="B768" s="168"/>
      <c r="C768" s="5"/>
      <c r="D768" s="101"/>
      <c r="E768" s="101"/>
      <c r="F768" s="101"/>
      <c r="G768" s="215"/>
      <c r="H768" s="200"/>
      <c r="I768" s="198"/>
      <c r="J768" s="198"/>
    </row>
    <row r="769" spans="1:10" ht="12.75" customHeight="1">
      <c r="A769" s="167" t="s">
        <v>102</v>
      </c>
      <c r="B769" s="168"/>
      <c r="C769" s="5"/>
      <c r="D769" s="101"/>
      <c r="E769" s="101"/>
      <c r="F769" s="101"/>
      <c r="G769" s="216"/>
      <c r="H769" s="201"/>
      <c r="I769" s="198"/>
      <c r="J769" s="198"/>
    </row>
    <row r="770" spans="1:10" ht="69" customHeight="1">
      <c r="A770" s="6" t="s">
        <v>41</v>
      </c>
      <c r="B770" s="4" t="s">
        <v>116</v>
      </c>
      <c r="C770" s="5"/>
      <c r="D770" s="101"/>
      <c r="E770" s="101"/>
      <c r="F770" s="101"/>
      <c r="G770" s="208" t="s">
        <v>19</v>
      </c>
      <c r="H770" s="199" t="s">
        <v>81</v>
      </c>
      <c r="I770" s="198" t="s">
        <v>98</v>
      </c>
      <c r="J770" s="198" t="s">
        <v>269</v>
      </c>
    </row>
    <row r="771" spans="1:10" ht="12.75" customHeight="1">
      <c r="A771" s="167" t="s">
        <v>9</v>
      </c>
      <c r="B771" s="168"/>
      <c r="C771" s="5">
        <f>SUM(C772:C777)</f>
        <v>760</v>
      </c>
      <c r="D771" s="101">
        <f>SUM(D772:D777)</f>
        <v>300</v>
      </c>
      <c r="E771" s="101">
        <f>SUM(E772:E777)</f>
        <v>230</v>
      </c>
      <c r="F771" s="101">
        <f>SUM(F772:F777)</f>
        <v>230</v>
      </c>
      <c r="G771" s="209"/>
      <c r="H771" s="200"/>
      <c r="I771" s="198"/>
      <c r="J771" s="198"/>
    </row>
    <row r="772" spans="1:10" ht="12.75" customHeight="1">
      <c r="A772" s="167" t="s">
        <v>12</v>
      </c>
      <c r="B772" s="168"/>
      <c r="C772" s="5"/>
      <c r="D772" s="101"/>
      <c r="E772" s="101"/>
      <c r="F772" s="101"/>
      <c r="G772" s="209"/>
      <c r="H772" s="200"/>
      <c r="I772" s="198"/>
      <c r="J772" s="198"/>
    </row>
    <row r="773" spans="1:10" ht="12.75" customHeight="1">
      <c r="A773" s="167" t="s">
        <v>5</v>
      </c>
      <c r="B773" s="168"/>
      <c r="C773" s="19">
        <f>SUM(D773:F773)</f>
        <v>760</v>
      </c>
      <c r="D773" s="152">
        <v>300</v>
      </c>
      <c r="E773" s="152">
        <v>230</v>
      </c>
      <c r="F773" s="152">
        <v>230</v>
      </c>
      <c r="G773" s="209"/>
      <c r="H773" s="200"/>
      <c r="I773" s="198"/>
      <c r="J773" s="198"/>
    </row>
    <row r="774" spans="1:10" ht="12.75" customHeight="1">
      <c r="A774" s="167" t="s">
        <v>6</v>
      </c>
      <c r="B774" s="168"/>
      <c r="C774" s="5"/>
      <c r="D774" s="101"/>
      <c r="E774" s="101"/>
      <c r="F774" s="101"/>
      <c r="G774" s="209"/>
      <c r="H774" s="200"/>
      <c r="I774" s="198"/>
      <c r="J774" s="198"/>
    </row>
    <row r="775" spans="1:10" ht="12.75" customHeight="1">
      <c r="A775" s="167" t="s">
        <v>7</v>
      </c>
      <c r="B775" s="168"/>
      <c r="C775" s="5"/>
      <c r="D775" s="101"/>
      <c r="E775" s="101"/>
      <c r="F775" s="101"/>
      <c r="G775" s="209"/>
      <c r="H775" s="200"/>
      <c r="I775" s="198"/>
      <c r="J775" s="198"/>
    </row>
    <row r="776" spans="1:10" ht="12.75" customHeight="1">
      <c r="A776" s="167" t="s">
        <v>103</v>
      </c>
      <c r="B776" s="168"/>
      <c r="C776" s="5"/>
      <c r="D776" s="101"/>
      <c r="E776" s="101"/>
      <c r="F776" s="101"/>
      <c r="G776" s="209"/>
      <c r="H776" s="200"/>
      <c r="I776" s="198"/>
      <c r="J776" s="198"/>
    </row>
    <row r="777" spans="1:10" ht="12.75" customHeight="1">
      <c r="A777" s="167" t="s">
        <v>102</v>
      </c>
      <c r="B777" s="168"/>
      <c r="C777" s="5"/>
      <c r="D777" s="101"/>
      <c r="E777" s="101"/>
      <c r="F777" s="101"/>
      <c r="G777" s="210"/>
      <c r="H777" s="201"/>
      <c r="I777" s="198"/>
      <c r="J777" s="198"/>
    </row>
    <row r="778" spans="1:10" ht="54" customHeight="1">
      <c r="A778" s="6" t="s">
        <v>78</v>
      </c>
      <c r="B778" s="4" t="s">
        <v>117</v>
      </c>
      <c r="C778" s="5"/>
      <c r="D778" s="101"/>
      <c r="E778" s="101"/>
      <c r="F778" s="101"/>
      <c r="G778" s="208" t="s">
        <v>19</v>
      </c>
      <c r="H778" s="199" t="s">
        <v>82</v>
      </c>
      <c r="I778" s="198" t="s">
        <v>98</v>
      </c>
      <c r="J778" s="198" t="s">
        <v>269</v>
      </c>
    </row>
    <row r="779" spans="1:10" ht="12.75" customHeight="1">
      <c r="A779" s="167" t="s">
        <v>9</v>
      </c>
      <c r="B779" s="168"/>
      <c r="C779" s="5">
        <f>SUM(C780:C785)</f>
        <v>250</v>
      </c>
      <c r="D779" s="101">
        <f>SUM(D780:D785)</f>
        <v>300</v>
      </c>
      <c r="E779" s="101">
        <f>SUM(E780:E785)</f>
        <v>250</v>
      </c>
      <c r="F779" s="101">
        <f>SUM(F780:F785)</f>
        <v>250</v>
      </c>
      <c r="G779" s="209"/>
      <c r="H779" s="200"/>
      <c r="I779" s="198"/>
      <c r="J779" s="198"/>
    </row>
    <row r="780" spans="1:10" ht="12.75" customHeight="1">
      <c r="A780" s="167" t="s">
        <v>12</v>
      </c>
      <c r="B780" s="168"/>
      <c r="C780" s="5"/>
      <c r="D780" s="101"/>
      <c r="E780" s="101"/>
      <c r="F780" s="101"/>
      <c r="G780" s="209"/>
      <c r="H780" s="200"/>
      <c r="I780" s="198"/>
      <c r="J780" s="198"/>
    </row>
    <row r="781" spans="1:10" ht="12.75" customHeight="1">
      <c r="A781" s="167" t="s">
        <v>5</v>
      </c>
      <c r="B781" s="168"/>
      <c r="C781" s="19">
        <v>250</v>
      </c>
      <c r="D781" s="152">
        <v>300</v>
      </c>
      <c r="E781" s="152">
        <v>250</v>
      </c>
      <c r="F781" s="152">
        <v>250</v>
      </c>
      <c r="G781" s="209"/>
      <c r="H781" s="200"/>
      <c r="I781" s="198"/>
      <c r="J781" s="198"/>
    </row>
    <row r="782" spans="1:10" ht="12.75" customHeight="1">
      <c r="A782" s="167" t="s">
        <v>6</v>
      </c>
      <c r="B782" s="168"/>
      <c r="C782" s="5"/>
      <c r="D782" s="101"/>
      <c r="E782" s="101"/>
      <c r="F782" s="101"/>
      <c r="G782" s="209"/>
      <c r="H782" s="200"/>
      <c r="I782" s="198"/>
      <c r="J782" s="198"/>
    </row>
    <row r="783" spans="1:10" ht="12.75" customHeight="1">
      <c r="A783" s="167" t="s">
        <v>7</v>
      </c>
      <c r="B783" s="168"/>
      <c r="C783" s="5"/>
      <c r="D783" s="101"/>
      <c r="E783" s="101"/>
      <c r="F783" s="101"/>
      <c r="G783" s="209"/>
      <c r="H783" s="200"/>
      <c r="I783" s="198"/>
      <c r="J783" s="198"/>
    </row>
    <row r="784" spans="1:10" ht="12.75" customHeight="1">
      <c r="A784" s="167" t="s">
        <v>103</v>
      </c>
      <c r="B784" s="168"/>
      <c r="C784" s="11"/>
      <c r="D784" s="109"/>
      <c r="E784" s="101"/>
      <c r="F784" s="101"/>
      <c r="G784" s="209"/>
      <c r="H784" s="200"/>
      <c r="I784" s="198"/>
      <c r="J784" s="198"/>
    </row>
    <row r="785" spans="1:10" ht="12.75" customHeight="1">
      <c r="A785" s="167" t="s">
        <v>102</v>
      </c>
      <c r="B785" s="168"/>
      <c r="C785" s="11"/>
      <c r="D785" s="109"/>
      <c r="E785" s="101"/>
      <c r="F785" s="101"/>
      <c r="G785" s="210"/>
      <c r="H785" s="201"/>
      <c r="I785" s="198"/>
      <c r="J785" s="198"/>
    </row>
    <row r="786" spans="1:10" ht="15">
      <c r="A786" s="302" t="s">
        <v>118</v>
      </c>
      <c r="B786" s="303"/>
      <c r="C786" s="71"/>
      <c r="D786" s="126"/>
      <c r="E786" s="126"/>
      <c r="F786" s="126"/>
      <c r="G786" s="72"/>
      <c r="H786" s="73"/>
      <c r="I786" s="94"/>
      <c r="J786" s="95"/>
    </row>
    <row r="787" spans="1:10" ht="46.5" customHeight="1">
      <c r="A787" s="74" t="s">
        <v>168</v>
      </c>
      <c r="B787" s="326" t="s">
        <v>350</v>
      </c>
      <c r="C787" s="326"/>
      <c r="D787" s="326"/>
      <c r="E787" s="326"/>
      <c r="F787" s="326"/>
      <c r="G787" s="329" t="s">
        <v>19</v>
      </c>
      <c r="H787" s="73"/>
      <c r="I787" s="327" t="s">
        <v>337</v>
      </c>
      <c r="J787" s="328"/>
    </row>
    <row r="788" spans="1:10" ht="41.25" customHeight="1">
      <c r="A788" s="74" t="s">
        <v>68</v>
      </c>
      <c r="B788" s="326" t="s">
        <v>336</v>
      </c>
      <c r="C788" s="326"/>
      <c r="D788" s="326"/>
      <c r="E788" s="326"/>
      <c r="F788" s="326"/>
      <c r="G788" s="329"/>
      <c r="H788" s="73"/>
      <c r="I788" s="327" t="s">
        <v>338</v>
      </c>
      <c r="J788" s="328"/>
    </row>
    <row r="789" spans="1:10" ht="35.25" customHeight="1">
      <c r="A789" s="74" t="s">
        <v>169</v>
      </c>
      <c r="B789" s="326" t="s">
        <v>240</v>
      </c>
      <c r="C789" s="326"/>
      <c r="D789" s="326"/>
      <c r="E789" s="326"/>
      <c r="F789" s="326"/>
      <c r="G789" s="329"/>
      <c r="H789" s="73"/>
      <c r="I789" s="327" t="s">
        <v>335</v>
      </c>
      <c r="J789" s="328"/>
    </row>
    <row r="790" spans="1:10" ht="24.75" customHeight="1">
      <c r="A790" s="22"/>
      <c r="B790" s="23"/>
      <c r="C790" s="23"/>
      <c r="D790" s="127"/>
      <c r="E790" s="128"/>
      <c r="F790" s="128"/>
      <c r="G790" s="24"/>
      <c r="H790" s="20"/>
      <c r="I790" s="96"/>
      <c r="J790" s="24"/>
    </row>
    <row r="791" spans="1:12" s="2" customFormat="1" ht="31.5" customHeight="1">
      <c r="A791" s="236"/>
      <c r="B791" s="301"/>
      <c r="C791" s="25" t="s">
        <v>119</v>
      </c>
      <c r="D791" s="129" t="s">
        <v>119</v>
      </c>
      <c r="E791" s="130" t="s">
        <v>232</v>
      </c>
      <c r="F791" s="130" t="s">
        <v>267</v>
      </c>
      <c r="G791" s="27" t="s">
        <v>318</v>
      </c>
      <c r="H791" s="52" t="s">
        <v>233</v>
      </c>
      <c r="I791" s="97"/>
      <c r="J791" s="97"/>
      <c r="K791" s="84"/>
      <c r="L791" s="87"/>
    </row>
    <row r="792" spans="1:12" s="2" customFormat="1" ht="19.5" customHeight="1">
      <c r="A792" s="53"/>
      <c r="B792" s="54" t="s">
        <v>246</v>
      </c>
      <c r="C792" s="75"/>
      <c r="D792" s="75">
        <f>SUM(D33,D41)</f>
        <v>150</v>
      </c>
      <c r="E792" s="75">
        <f>SUM(D332,D340,D419,D435)</f>
        <v>760</v>
      </c>
      <c r="F792" s="75">
        <f>SUM(D560,D568,D632)</f>
        <v>45</v>
      </c>
      <c r="G792" s="75">
        <f>SUM(D685,D693,D709,D725,D757,D773,D781)</f>
        <v>1175</v>
      </c>
      <c r="H792" s="75">
        <f aca="true" t="shared" si="8" ref="H792:H812">SUM(D792:G792)</f>
        <v>2130</v>
      </c>
      <c r="I792" s="98"/>
      <c r="J792" s="98"/>
      <c r="K792" s="84"/>
      <c r="L792" s="87"/>
    </row>
    <row r="793" spans="1:12" s="2" customFormat="1" ht="19.5" customHeight="1">
      <c r="A793" s="53"/>
      <c r="B793" s="54" t="s">
        <v>247</v>
      </c>
      <c r="C793" s="75"/>
      <c r="D793" s="75">
        <f>SUM(E41)</f>
        <v>110</v>
      </c>
      <c r="E793" s="75">
        <f>SUM(E332,E340,E419,E435)</f>
        <v>560</v>
      </c>
      <c r="F793" s="75">
        <f>SUM(E560,E568,E632)</f>
        <v>45</v>
      </c>
      <c r="G793" s="75">
        <f>SUM(E685,E693,E709,E725,E757,E773,E781)</f>
        <v>860</v>
      </c>
      <c r="H793" s="75">
        <f t="shared" si="8"/>
        <v>1575</v>
      </c>
      <c r="I793" s="98"/>
      <c r="J793" s="98"/>
      <c r="K793" s="84"/>
      <c r="L793" s="87"/>
    </row>
    <row r="794" spans="1:12" s="2" customFormat="1" ht="19.5" customHeight="1">
      <c r="A794" s="53"/>
      <c r="B794" s="54" t="s">
        <v>248</v>
      </c>
      <c r="C794" s="75"/>
      <c r="D794" s="75">
        <f>SUM(F41)</f>
        <v>110</v>
      </c>
      <c r="E794" s="75">
        <f>SUM(F332,F340,F419,F435)</f>
        <v>560</v>
      </c>
      <c r="F794" s="75">
        <f>SUM(F560,F568,F632)</f>
        <v>45</v>
      </c>
      <c r="G794" s="75">
        <f>SUM(F685,F693,F709,F725,F757,F773,F781)</f>
        <v>860</v>
      </c>
      <c r="H794" s="75">
        <f t="shared" si="8"/>
        <v>1575</v>
      </c>
      <c r="I794" s="98"/>
      <c r="J794" s="98"/>
      <c r="K794" s="84"/>
      <c r="L794" s="87"/>
    </row>
    <row r="795" spans="1:12" s="2" customFormat="1" ht="19.5" customHeight="1">
      <c r="A795" s="55"/>
      <c r="B795" s="56" t="s">
        <v>249</v>
      </c>
      <c r="C795" s="76"/>
      <c r="D795" s="76">
        <v>0</v>
      </c>
      <c r="E795" s="76">
        <f>SUM(D246,D254,D300,D316,D355)</f>
        <v>5000</v>
      </c>
      <c r="F795" s="76">
        <f>SUM(D640)</f>
        <v>0</v>
      </c>
      <c r="G795" s="76">
        <v>0</v>
      </c>
      <c r="H795" s="76">
        <f t="shared" si="8"/>
        <v>5000</v>
      </c>
      <c r="I795" s="98"/>
      <c r="J795" s="98"/>
      <c r="K795" s="84"/>
      <c r="L795" s="87"/>
    </row>
    <row r="796" spans="1:12" s="2" customFormat="1" ht="19.5" customHeight="1">
      <c r="A796" s="55"/>
      <c r="B796" s="56" t="s">
        <v>250</v>
      </c>
      <c r="C796" s="76"/>
      <c r="D796" s="76">
        <v>0</v>
      </c>
      <c r="E796" s="76">
        <f>SUM(E246,E254,E262,E300,E316,E355)</f>
        <v>4400</v>
      </c>
      <c r="F796" s="76">
        <f>SUM(E640)</f>
        <v>0</v>
      </c>
      <c r="G796" s="76">
        <v>0</v>
      </c>
      <c r="H796" s="76">
        <f t="shared" si="8"/>
        <v>4400</v>
      </c>
      <c r="I796" s="98"/>
      <c r="J796" s="98"/>
      <c r="K796" s="84"/>
      <c r="L796" s="87"/>
    </row>
    <row r="797" spans="1:12" s="2" customFormat="1" ht="19.5" customHeight="1">
      <c r="A797" s="55"/>
      <c r="B797" s="56" t="s">
        <v>251</v>
      </c>
      <c r="C797" s="76"/>
      <c r="D797" s="76">
        <v>0</v>
      </c>
      <c r="E797" s="76">
        <f>SUM(F246,F254,F262,F300,F316,F355)</f>
        <v>4400</v>
      </c>
      <c r="F797" s="76">
        <f>SUM(F640)</f>
        <v>0</v>
      </c>
      <c r="G797" s="76">
        <v>0</v>
      </c>
      <c r="H797" s="76">
        <f t="shared" si="8"/>
        <v>4400</v>
      </c>
      <c r="I797" s="98"/>
      <c r="J797" s="98"/>
      <c r="K797" s="84"/>
      <c r="L797" s="87"/>
    </row>
    <row r="798" spans="1:12" s="2" customFormat="1" ht="19.5" customHeight="1">
      <c r="A798" s="57"/>
      <c r="B798" s="58" t="s">
        <v>252</v>
      </c>
      <c r="C798" s="77"/>
      <c r="D798" s="77">
        <f>SUM(D49,D57,D65,D73,D81,D97,D105,D129,D137,D145,D153,D169,D177,D185,D193,D201,D209,D217)</f>
        <v>3975</v>
      </c>
      <c r="E798" s="77">
        <f>SUM(D277,D285,D308,D324,D347,D363,D379,D387,D395,D403,D427,D443,D451,D459,D467,D475,D491)</f>
        <v>3615</v>
      </c>
      <c r="F798" s="77">
        <f>SUM(D520,D528,D536,D544,D576,D584,D592,D600,D608,D616,D624,D656)</f>
        <v>2589</v>
      </c>
      <c r="G798" s="77">
        <v>0</v>
      </c>
      <c r="H798" s="77">
        <f t="shared" si="8"/>
        <v>10179</v>
      </c>
      <c r="I798" s="98"/>
      <c r="J798" s="98"/>
      <c r="K798" s="84"/>
      <c r="L798" s="87"/>
    </row>
    <row r="799" spans="1:12" s="2" customFormat="1" ht="19.5" customHeight="1">
      <c r="A799" s="57"/>
      <c r="B799" s="58" t="s">
        <v>253</v>
      </c>
      <c r="C799" s="77"/>
      <c r="D799" s="77">
        <f>SUM(E49,E57,E65,E73,E81,E97,E105,E129,E137,E145,E153,E169,E177,E185,E193,E201,E209,E217)</f>
        <v>3596</v>
      </c>
      <c r="E799" s="77">
        <f>SUM(E277,E285,E308,E324,E347,E363,E379,E387,E395,E403,E427,E443,E451,E459,E467,E475,E491)</f>
        <v>3400</v>
      </c>
      <c r="F799" s="77">
        <f>SUM(E520,E528,E544,E576,E584,E592,E600,E608,E616,E624,E656)</f>
        <v>2400</v>
      </c>
      <c r="G799" s="77">
        <v>0</v>
      </c>
      <c r="H799" s="77">
        <f t="shared" si="8"/>
        <v>9396</v>
      </c>
      <c r="I799" s="98"/>
      <c r="J799" s="98"/>
      <c r="K799" s="84"/>
      <c r="L799" s="87"/>
    </row>
    <row r="800" spans="1:12" s="2" customFormat="1" ht="19.5" customHeight="1">
      <c r="A800" s="57"/>
      <c r="B800" s="58" t="s">
        <v>254</v>
      </c>
      <c r="C800" s="77"/>
      <c r="D800" s="77">
        <f>SUM(F49,F57,F65,F73,F81,F97,F105,F129,F137,F145,F153,F169,F177,F185,F193,F201,F209,F217)</f>
        <v>3596</v>
      </c>
      <c r="E800" s="77">
        <f>SUM(F277,F285,F308,F324,F347,F363,F379,F387,F395,F403,F427,F443,F451,F459,F467,F475,F491)</f>
        <v>3400</v>
      </c>
      <c r="F800" s="77">
        <f>SUM(F520,F528,F536,F544,F576,F584,F592,F600,F608,F616,F624,F656)</f>
        <v>2400</v>
      </c>
      <c r="G800" s="77">
        <v>0</v>
      </c>
      <c r="H800" s="77">
        <f t="shared" si="8"/>
        <v>9396</v>
      </c>
      <c r="I800" s="98"/>
      <c r="J800" s="98"/>
      <c r="K800" s="84"/>
      <c r="L800" s="87"/>
    </row>
    <row r="801" spans="1:12" s="2" customFormat="1" ht="19.5" customHeight="1">
      <c r="A801" s="59"/>
      <c r="B801" s="60" t="s">
        <v>255</v>
      </c>
      <c r="C801" s="78"/>
      <c r="D801" s="78">
        <f>SUM(D113)</f>
        <v>1300</v>
      </c>
      <c r="E801" s="78">
        <v>0</v>
      </c>
      <c r="F801" s="78">
        <v>0</v>
      </c>
      <c r="G801" s="78">
        <v>0</v>
      </c>
      <c r="H801" s="78">
        <f t="shared" si="8"/>
        <v>1300</v>
      </c>
      <c r="I801" s="98"/>
      <c r="J801" s="98"/>
      <c r="K801" s="84"/>
      <c r="L801" s="87"/>
    </row>
    <row r="802" spans="1:12" s="2" customFormat="1" ht="19.5" customHeight="1">
      <c r="A802" s="59"/>
      <c r="B802" s="60" t="s">
        <v>256</v>
      </c>
      <c r="C802" s="78"/>
      <c r="D802" s="78">
        <f>SUM(E113)</f>
        <v>900</v>
      </c>
      <c r="E802" s="78">
        <v>0</v>
      </c>
      <c r="F802" s="78">
        <v>0</v>
      </c>
      <c r="G802" s="78">
        <v>0</v>
      </c>
      <c r="H802" s="78">
        <f t="shared" si="8"/>
        <v>900</v>
      </c>
      <c r="I802" s="98"/>
      <c r="J802" s="98"/>
      <c r="K802" s="84"/>
      <c r="L802" s="87"/>
    </row>
    <row r="803" spans="1:12" s="2" customFormat="1" ht="19.5" customHeight="1">
      <c r="A803" s="59"/>
      <c r="B803" s="60" t="s">
        <v>257</v>
      </c>
      <c r="C803" s="78"/>
      <c r="D803" s="78">
        <f>SUM(F113)</f>
        <v>900</v>
      </c>
      <c r="E803" s="78">
        <v>0</v>
      </c>
      <c r="F803" s="78">
        <v>0</v>
      </c>
      <c r="G803" s="78">
        <v>0</v>
      </c>
      <c r="H803" s="78">
        <f t="shared" si="8"/>
        <v>900</v>
      </c>
      <c r="I803" s="98"/>
      <c r="J803" s="98"/>
      <c r="K803" s="84"/>
      <c r="L803" s="87"/>
    </row>
    <row r="804" spans="1:12" s="2" customFormat="1" ht="19.5" customHeight="1">
      <c r="A804" s="61"/>
      <c r="B804" s="62" t="s">
        <v>258</v>
      </c>
      <c r="C804" s="79"/>
      <c r="D804" s="79">
        <f>SUM(D161)</f>
        <v>2475</v>
      </c>
      <c r="E804" s="79">
        <v>0</v>
      </c>
      <c r="F804" s="79">
        <v>0</v>
      </c>
      <c r="G804" s="79">
        <v>0</v>
      </c>
      <c r="H804" s="79">
        <f t="shared" si="8"/>
        <v>2475</v>
      </c>
      <c r="I804" s="98"/>
      <c r="J804" s="98"/>
      <c r="K804" s="84"/>
      <c r="L804" s="87"/>
    </row>
    <row r="805" spans="1:12" s="2" customFormat="1" ht="19.5" customHeight="1">
      <c r="A805" s="61"/>
      <c r="B805" s="62" t="s">
        <v>259</v>
      </c>
      <c r="C805" s="79"/>
      <c r="D805" s="79">
        <f>SUM(E161)</f>
        <v>2602</v>
      </c>
      <c r="E805" s="79">
        <v>0</v>
      </c>
      <c r="F805" s="79">
        <v>0</v>
      </c>
      <c r="G805" s="79">
        <v>0</v>
      </c>
      <c r="H805" s="79">
        <f t="shared" si="8"/>
        <v>2602</v>
      </c>
      <c r="I805" s="98"/>
      <c r="J805" s="98"/>
      <c r="K805" s="84"/>
      <c r="L805" s="87"/>
    </row>
    <row r="806" spans="1:12" s="2" customFormat="1" ht="19.5" customHeight="1">
      <c r="A806" s="61"/>
      <c r="B806" s="62" t="s">
        <v>260</v>
      </c>
      <c r="C806" s="79"/>
      <c r="D806" s="79">
        <f>SUM(F161)</f>
        <v>2706</v>
      </c>
      <c r="E806" s="79">
        <v>0</v>
      </c>
      <c r="F806" s="79">
        <v>0</v>
      </c>
      <c r="G806" s="79">
        <v>0</v>
      </c>
      <c r="H806" s="79">
        <f t="shared" si="8"/>
        <v>2706</v>
      </c>
      <c r="I806" s="98"/>
      <c r="J806" s="98"/>
      <c r="K806" s="84"/>
      <c r="L806" s="87"/>
    </row>
    <row r="807" spans="1:12" s="2" customFormat="1" ht="19.5" customHeight="1">
      <c r="A807" s="63"/>
      <c r="B807" s="64" t="s">
        <v>261</v>
      </c>
      <c r="C807" s="80"/>
      <c r="D807" s="80">
        <f>SUM(D121)</f>
        <v>95</v>
      </c>
      <c r="E807" s="80">
        <v>0</v>
      </c>
      <c r="F807" s="80">
        <v>0</v>
      </c>
      <c r="G807" s="80">
        <v>0</v>
      </c>
      <c r="H807" s="80">
        <f t="shared" si="8"/>
        <v>95</v>
      </c>
      <c r="I807" s="98"/>
      <c r="J807" s="98"/>
      <c r="K807" s="84"/>
      <c r="L807" s="87"/>
    </row>
    <row r="808" spans="1:12" s="2" customFormat="1" ht="19.5" customHeight="1">
      <c r="A808" s="63"/>
      <c r="B808" s="64" t="s">
        <v>262</v>
      </c>
      <c r="C808" s="80"/>
      <c r="D808" s="80">
        <f>SUM(E121)</f>
        <v>95</v>
      </c>
      <c r="E808" s="80">
        <v>0</v>
      </c>
      <c r="F808" s="80">
        <v>0</v>
      </c>
      <c r="G808" s="80">
        <v>0</v>
      </c>
      <c r="H808" s="80">
        <f t="shared" si="8"/>
        <v>95</v>
      </c>
      <c r="I808" s="98"/>
      <c r="J808" s="98"/>
      <c r="K808" s="84"/>
      <c r="L808" s="87"/>
    </row>
    <row r="809" spans="1:12" s="2" customFormat="1" ht="19.5" customHeight="1">
      <c r="A809" s="63"/>
      <c r="B809" s="64" t="s">
        <v>263</v>
      </c>
      <c r="C809" s="80"/>
      <c r="D809" s="80">
        <f>SUM(F121)</f>
        <v>95</v>
      </c>
      <c r="E809" s="80">
        <v>0</v>
      </c>
      <c r="F809" s="80">
        <v>0</v>
      </c>
      <c r="G809" s="80">
        <v>0</v>
      </c>
      <c r="H809" s="80">
        <f t="shared" si="8"/>
        <v>95</v>
      </c>
      <c r="I809" s="98"/>
      <c r="J809" s="98"/>
      <c r="K809" s="84"/>
      <c r="L809" s="87"/>
    </row>
    <row r="810" spans="1:12" s="2" customFormat="1" ht="19.5" customHeight="1">
      <c r="A810" s="65"/>
      <c r="B810" s="66" t="s">
        <v>264</v>
      </c>
      <c r="C810" s="81"/>
      <c r="D810" s="81">
        <f>SUM(D792,D795,D798,D801,D804,D807)</f>
        <v>7995</v>
      </c>
      <c r="E810" s="81">
        <f aca="true" t="shared" si="9" ref="E810:F812">SUM(E792,E795,E798)</f>
        <v>9375</v>
      </c>
      <c r="F810" s="81">
        <f t="shared" si="9"/>
        <v>2634</v>
      </c>
      <c r="G810" s="81">
        <f>SUM(G792)</f>
        <v>1175</v>
      </c>
      <c r="H810" s="81">
        <f t="shared" si="8"/>
        <v>21179</v>
      </c>
      <c r="I810" s="99"/>
      <c r="J810" s="99"/>
      <c r="K810" s="84"/>
      <c r="L810" s="87"/>
    </row>
    <row r="811" spans="1:12" s="2" customFormat="1" ht="19.5" customHeight="1">
      <c r="A811" s="65"/>
      <c r="B811" s="66" t="s">
        <v>265</v>
      </c>
      <c r="C811" s="81"/>
      <c r="D811" s="81">
        <f>SUM(D793,D796,D799,D802,D805,D808)</f>
        <v>7303</v>
      </c>
      <c r="E811" s="81">
        <f t="shared" si="9"/>
        <v>8360</v>
      </c>
      <c r="F811" s="81">
        <f t="shared" si="9"/>
        <v>2445</v>
      </c>
      <c r="G811" s="81">
        <f>SUM(G793)</f>
        <v>860</v>
      </c>
      <c r="H811" s="81">
        <f t="shared" si="8"/>
        <v>18968</v>
      </c>
      <c r="I811" s="99"/>
      <c r="J811" s="99"/>
      <c r="K811" s="84"/>
      <c r="L811" s="87"/>
    </row>
    <row r="812" spans="1:12" s="2" customFormat="1" ht="19.5" customHeight="1">
      <c r="A812" s="65"/>
      <c r="B812" s="66" t="s">
        <v>266</v>
      </c>
      <c r="C812" s="81"/>
      <c r="D812" s="81">
        <f>SUM(D794,D797,D800,D803,D806,D809)</f>
        <v>7407</v>
      </c>
      <c r="E812" s="81">
        <f t="shared" si="9"/>
        <v>8360</v>
      </c>
      <c r="F812" s="81">
        <f t="shared" si="9"/>
        <v>2445</v>
      </c>
      <c r="G812" s="81">
        <f>SUM(G794)</f>
        <v>860</v>
      </c>
      <c r="H812" s="81">
        <f t="shared" si="8"/>
        <v>19072</v>
      </c>
      <c r="I812" s="99"/>
      <c r="J812" s="99"/>
      <c r="K812" s="84"/>
      <c r="L812" s="87"/>
    </row>
  </sheetData>
  <sheetProtection/>
  <mergeCells count="1098">
    <mergeCell ref="G787:G789"/>
    <mergeCell ref="G259:G262"/>
    <mergeCell ref="H259:H262"/>
    <mergeCell ref="H565:H569"/>
    <mergeCell ref="H589:H596"/>
    <mergeCell ref="G589:G596"/>
    <mergeCell ref="G662:G665"/>
    <mergeCell ref="G738:G745"/>
    <mergeCell ref="H613:H620"/>
    <mergeCell ref="G653:G660"/>
    <mergeCell ref="B789:F789"/>
    <mergeCell ref="I789:J789"/>
    <mergeCell ref="B787:F787"/>
    <mergeCell ref="J589:J596"/>
    <mergeCell ref="G344:G347"/>
    <mergeCell ref="I500:J500"/>
    <mergeCell ref="B497:F497"/>
    <mergeCell ref="I787:J787"/>
    <mergeCell ref="B788:F788"/>
    <mergeCell ref="I788:J788"/>
    <mergeCell ref="B224:F224"/>
    <mergeCell ref="B226:F226"/>
    <mergeCell ref="I223:J223"/>
    <mergeCell ref="I224:J224"/>
    <mergeCell ref="B662:F662"/>
    <mergeCell ref="B663:F663"/>
    <mergeCell ref="I226:J226"/>
    <mergeCell ref="H573:H576"/>
    <mergeCell ref="G267:G273"/>
    <mergeCell ref="J517:J524"/>
    <mergeCell ref="K243:L243"/>
    <mergeCell ref="K459:L460"/>
    <mergeCell ref="K412:L412"/>
    <mergeCell ref="J289:J296"/>
    <mergeCell ref="J352:J359"/>
    <mergeCell ref="G376:G383"/>
    <mergeCell ref="I329:I336"/>
    <mergeCell ref="G289:G296"/>
    <mergeCell ref="H289:H296"/>
    <mergeCell ref="G440:G447"/>
    <mergeCell ref="K501:L501"/>
    <mergeCell ref="K260:L261"/>
    <mergeCell ref="H134:H141"/>
    <mergeCell ref="G223:G226"/>
    <mergeCell ref="J690:J697"/>
    <mergeCell ref="H408:H415"/>
    <mergeCell ref="G549:G556"/>
    <mergeCell ref="G329:G336"/>
    <mergeCell ref="G573:G576"/>
    <mergeCell ref="J682:J689"/>
    <mergeCell ref="G706:G713"/>
    <mergeCell ref="G408:G415"/>
    <mergeCell ref="H549:H556"/>
    <mergeCell ref="G424:G431"/>
    <mergeCell ref="G352:G359"/>
    <mergeCell ref="H337:H343"/>
    <mergeCell ref="G499:G500"/>
    <mergeCell ref="H344:H347"/>
    <mergeCell ref="H440:H447"/>
    <mergeCell ref="H690:H697"/>
    <mergeCell ref="I722:I729"/>
    <mergeCell ref="I738:I745"/>
    <mergeCell ref="J738:J745"/>
    <mergeCell ref="J698:J705"/>
    <mergeCell ref="H730:H737"/>
    <mergeCell ref="H142:H143"/>
    <mergeCell ref="I664:J664"/>
    <mergeCell ref="J605:J612"/>
    <mergeCell ref="I589:I596"/>
    <mergeCell ref="J541:J548"/>
    <mergeCell ref="J666:J673"/>
    <mergeCell ref="J645:J652"/>
    <mergeCell ref="A587:B587"/>
    <mergeCell ref="A618:B618"/>
    <mergeCell ref="G605:G612"/>
    <mergeCell ref="A651:B651"/>
    <mergeCell ref="A591:B591"/>
    <mergeCell ref="A649:B649"/>
    <mergeCell ref="B664:F664"/>
    <mergeCell ref="A647:B647"/>
    <mergeCell ref="I714:I721"/>
    <mergeCell ref="J714:J721"/>
    <mergeCell ref="I706:I713"/>
    <mergeCell ref="G714:G721"/>
    <mergeCell ref="I674:I681"/>
    <mergeCell ref="I662:J662"/>
    <mergeCell ref="I663:J663"/>
    <mergeCell ref="I665:J665"/>
    <mergeCell ref="H675:H681"/>
    <mergeCell ref="I682:I689"/>
    <mergeCell ref="I778:I785"/>
    <mergeCell ref="H621:H628"/>
    <mergeCell ref="H722:H729"/>
    <mergeCell ref="H706:H713"/>
    <mergeCell ref="I698:I705"/>
    <mergeCell ref="G698:G705"/>
    <mergeCell ref="I666:I673"/>
    <mergeCell ref="H698:H705"/>
    <mergeCell ref="H714:H721"/>
    <mergeCell ref="I690:I697"/>
    <mergeCell ref="H605:H612"/>
    <mergeCell ref="G613:G620"/>
    <mergeCell ref="A622:B622"/>
    <mergeCell ref="A606:B606"/>
    <mergeCell ref="A659:B659"/>
    <mergeCell ref="A643:B643"/>
    <mergeCell ref="A619:B619"/>
    <mergeCell ref="A636:B636"/>
    <mergeCell ref="A638:B638"/>
    <mergeCell ref="A308:B308"/>
    <mergeCell ref="A312:B312"/>
    <mergeCell ref="A310:B310"/>
    <mergeCell ref="A412:B412"/>
    <mergeCell ref="A324:B324"/>
    <mergeCell ref="A325:B325"/>
    <mergeCell ref="A326:B326"/>
    <mergeCell ref="A411:B411"/>
    <mergeCell ref="A378:B378"/>
    <mergeCell ref="A379:B379"/>
    <mergeCell ref="A317:B317"/>
    <mergeCell ref="A311:B311"/>
    <mergeCell ref="A351:B351"/>
    <mergeCell ref="B498:F498"/>
    <mergeCell ref="A389:B389"/>
    <mergeCell ref="A413:B413"/>
    <mergeCell ref="A397:B397"/>
    <mergeCell ref="A316:B316"/>
    <mergeCell ref="A357:B357"/>
    <mergeCell ref="A93:B93"/>
    <mergeCell ref="A119:B119"/>
    <mergeCell ref="A123:B123"/>
    <mergeCell ref="A149:B149"/>
    <mergeCell ref="A165:B165"/>
    <mergeCell ref="A156:B156"/>
    <mergeCell ref="A164:B164"/>
    <mergeCell ref="A72:B72"/>
    <mergeCell ref="A69:B69"/>
    <mergeCell ref="A74:B74"/>
    <mergeCell ref="A81:B81"/>
    <mergeCell ref="A85:B85"/>
    <mergeCell ref="A73:B73"/>
    <mergeCell ref="A84:B84"/>
    <mergeCell ref="A80:B80"/>
    <mergeCell ref="A101:B101"/>
    <mergeCell ref="A83:B83"/>
    <mergeCell ref="A135:B135"/>
    <mergeCell ref="A66:B66"/>
    <mergeCell ref="A67:B67"/>
    <mergeCell ref="A99:B99"/>
    <mergeCell ref="A88:B88"/>
    <mergeCell ref="A90:B90"/>
    <mergeCell ref="A128:B128"/>
    <mergeCell ref="A103:B103"/>
    <mergeCell ref="A115:B115"/>
    <mergeCell ref="A111:B111"/>
    <mergeCell ref="A107:B107"/>
    <mergeCell ref="A91:B91"/>
    <mergeCell ref="A124:B124"/>
    <mergeCell ref="A114:B114"/>
    <mergeCell ref="A116:B116"/>
    <mergeCell ref="A125:B125"/>
    <mergeCell ref="J305:J312"/>
    <mergeCell ref="I408:I415"/>
    <mergeCell ref="I400:I407"/>
    <mergeCell ref="A782:B782"/>
    <mergeCell ref="A680:B680"/>
    <mergeCell ref="A773:B773"/>
    <mergeCell ref="A758:B758"/>
    <mergeCell ref="A759:B759"/>
    <mergeCell ref="I305:I312"/>
    <mergeCell ref="I368:I375"/>
    <mergeCell ref="A743:B743"/>
    <mergeCell ref="A753:B753"/>
    <mergeCell ref="A660:B660"/>
    <mergeCell ref="A751:B751"/>
    <mergeCell ref="A705:B705"/>
    <mergeCell ref="A130:B130"/>
    <mergeCell ref="A318:B318"/>
    <mergeCell ref="A265:B265"/>
    <mergeCell ref="A233:B233"/>
    <mergeCell ref="A172:B172"/>
    <mergeCell ref="A756:B756"/>
    <mergeCell ref="A784:B784"/>
    <mergeCell ref="A771:B771"/>
    <mergeCell ref="A774:B774"/>
    <mergeCell ref="A786:B786"/>
    <mergeCell ref="I352:I359"/>
    <mergeCell ref="A669:B669"/>
    <mergeCell ref="A655:B655"/>
    <mergeCell ref="A755:B755"/>
    <mergeCell ref="A742:B742"/>
    <mergeCell ref="A438:B438"/>
    <mergeCell ref="A435:B435"/>
    <mergeCell ref="B500:F500"/>
    <mergeCell ref="A439:B439"/>
    <mergeCell ref="A393:B393"/>
    <mergeCell ref="A791:B791"/>
    <mergeCell ref="A767:B767"/>
    <mergeCell ref="A769:B769"/>
    <mergeCell ref="A785:B785"/>
    <mergeCell ref="A757:B757"/>
    <mergeCell ref="A434:B434"/>
    <mergeCell ref="A349:B349"/>
    <mergeCell ref="A423:B423"/>
    <mergeCell ref="A418:B418"/>
    <mergeCell ref="A355:B355"/>
    <mergeCell ref="A584:B584"/>
    <mergeCell ref="A359:B359"/>
    <mergeCell ref="A373:B373"/>
    <mergeCell ref="A429:B429"/>
    <mergeCell ref="A431:B431"/>
    <mergeCell ref="A371:B371"/>
    <mergeCell ref="A433:B433"/>
    <mergeCell ref="A426:B426"/>
    <mergeCell ref="A350:B350"/>
    <mergeCell ref="A353:B353"/>
    <mergeCell ref="A414:B414"/>
    <mergeCell ref="A404:B404"/>
    <mergeCell ref="A409:B409"/>
    <mergeCell ref="A372:B372"/>
    <mergeCell ref="A421:B421"/>
    <mergeCell ref="A306:B306"/>
    <mergeCell ref="A417:B417"/>
    <mergeCell ref="A403:B403"/>
    <mergeCell ref="A425:B425"/>
    <mergeCell ref="A422:B422"/>
    <mergeCell ref="A322:B322"/>
    <mergeCell ref="A309:B309"/>
    <mergeCell ref="A410:B410"/>
    <mergeCell ref="A358:B358"/>
    <mergeCell ref="A356:B356"/>
    <mergeCell ref="A745:B745"/>
    <mergeCell ref="A777:B777"/>
    <mergeCell ref="A783:B783"/>
    <mergeCell ref="A781:B781"/>
    <mergeCell ref="A772:B772"/>
    <mergeCell ref="A779:B779"/>
    <mergeCell ref="A780:B780"/>
    <mergeCell ref="A761:B761"/>
    <mergeCell ref="A752:B752"/>
    <mergeCell ref="A775:B775"/>
    <mergeCell ref="A776:B776"/>
    <mergeCell ref="A760:B760"/>
    <mergeCell ref="A765:B765"/>
    <mergeCell ref="A763:B763"/>
    <mergeCell ref="A764:B764"/>
    <mergeCell ref="A766:B766"/>
    <mergeCell ref="A768:B768"/>
    <mergeCell ref="A741:B741"/>
    <mergeCell ref="A726:B726"/>
    <mergeCell ref="A719:B719"/>
    <mergeCell ref="A721:B721"/>
    <mergeCell ref="A723:B723"/>
    <mergeCell ref="A652:B652"/>
    <mergeCell ref="A668:B668"/>
    <mergeCell ref="B665:F665"/>
    <mergeCell ref="A701:B701"/>
    <mergeCell ref="A704:B704"/>
    <mergeCell ref="A747:B747"/>
    <mergeCell ref="A750:B750"/>
    <mergeCell ref="A729:B729"/>
    <mergeCell ref="A731:B731"/>
    <mergeCell ref="A728:B728"/>
    <mergeCell ref="A748:B748"/>
    <mergeCell ref="A733:B733"/>
    <mergeCell ref="A740:B740"/>
    <mergeCell ref="A744:B744"/>
    <mergeCell ref="A739:B739"/>
    <mergeCell ref="A749:B749"/>
    <mergeCell ref="A737:B737"/>
    <mergeCell ref="A736:B736"/>
    <mergeCell ref="A708:B708"/>
    <mergeCell ref="A707:B707"/>
    <mergeCell ref="A734:B734"/>
    <mergeCell ref="A735:B735"/>
    <mergeCell ref="A710:B710"/>
    <mergeCell ref="A713:B713"/>
    <mergeCell ref="A715:B715"/>
    <mergeCell ref="A732:B732"/>
    <mergeCell ref="A717:B717"/>
    <mergeCell ref="A712:B712"/>
    <mergeCell ref="A724:B724"/>
    <mergeCell ref="A727:B727"/>
    <mergeCell ref="A718:B718"/>
    <mergeCell ref="A720:B720"/>
    <mergeCell ref="A725:B725"/>
    <mergeCell ref="A683:B683"/>
    <mergeCell ref="A716:B716"/>
    <mergeCell ref="A711:B711"/>
    <mergeCell ref="A694:B694"/>
    <mergeCell ref="A696:B696"/>
    <mergeCell ref="A709:B709"/>
    <mergeCell ref="A703:B703"/>
    <mergeCell ref="A700:B700"/>
    <mergeCell ref="A702:B702"/>
    <mergeCell ref="A689:B689"/>
    <mergeCell ref="A672:B672"/>
    <mergeCell ref="A670:B670"/>
    <mergeCell ref="A687:B687"/>
    <mergeCell ref="A692:B692"/>
    <mergeCell ref="A699:B699"/>
    <mergeCell ref="A697:B697"/>
    <mergeCell ref="A695:B695"/>
    <mergeCell ref="A693:B693"/>
    <mergeCell ref="A686:B686"/>
    <mergeCell ref="A688:B688"/>
    <mergeCell ref="A681:B681"/>
    <mergeCell ref="A673:B673"/>
    <mergeCell ref="A671:B671"/>
    <mergeCell ref="A678:B678"/>
    <mergeCell ref="A676:B676"/>
    <mergeCell ref="B499:F499"/>
    <mergeCell ref="A679:B679"/>
    <mergeCell ref="A675:B675"/>
    <mergeCell ref="A667:B667"/>
    <mergeCell ref="A547:B547"/>
    <mergeCell ref="A534:B534"/>
    <mergeCell ref="G337:G343"/>
    <mergeCell ref="A346:B346"/>
    <mergeCell ref="A338:B338"/>
    <mergeCell ref="A445:B445"/>
    <mergeCell ref="A375:B375"/>
    <mergeCell ref="A354:B354"/>
    <mergeCell ref="A377:B377"/>
    <mergeCell ref="A374:B374"/>
    <mergeCell ref="A430:B430"/>
    <mergeCell ref="A446:B446"/>
    <mergeCell ref="A296:B296"/>
    <mergeCell ref="A290:B290"/>
    <mergeCell ref="A294:B294"/>
    <mergeCell ref="A437:B437"/>
    <mergeCell ref="A301:B301"/>
    <mergeCell ref="A396:B396"/>
    <mergeCell ref="A320:B320"/>
    <mergeCell ref="A394:B394"/>
    <mergeCell ref="A342:B342"/>
    <mergeCell ref="I282:I288"/>
    <mergeCell ref="H227:H234"/>
    <mergeCell ref="H313:H320"/>
    <mergeCell ref="H267:H273"/>
    <mergeCell ref="I267:I273"/>
    <mergeCell ref="H251:H258"/>
    <mergeCell ref="H274:H281"/>
    <mergeCell ref="I259:I266"/>
    <mergeCell ref="I274:I281"/>
    <mergeCell ref="A268:B268"/>
    <mergeCell ref="A271:B271"/>
    <mergeCell ref="A272:B272"/>
    <mergeCell ref="A281:B281"/>
    <mergeCell ref="H282:H288"/>
    <mergeCell ref="H329:H336"/>
    <mergeCell ref="A280:B280"/>
    <mergeCell ref="A295:B295"/>
    <mergeCell ref="A314:B314"/>
    <mergeCell ref="A304:B304"/>
    <mergeCell ref="A586:B586"/>
    <mergeCell ref="A485:B485"/>
    <mergeCell ref="A494:B494"/>
    <mergeCell ref="A253:B253"/>
    <mergeCell ref="A257:B257"/>
    <mergeCell ref="A275:B275"/>
    <mergeCell ref="A277:B277"/>
    <mergeCell ref="A288:B288"/>
    <mergeCell ref="A258:B258"/>
    <mergeCell ref="A273:B273"/>
    <mergeCell ref="A576:B576"/>
    <mergeCell ref="A252:B252"/>
    <mergeCell ref="A263:B263"/>
    <mergeCell ref="A625:B625"/>
    <mergeCell ref="A620:B620"/>
    <mergeCell ref="A481:B481"/>
    <mergeCell ref="A550:B550"/>
    <mergeCell ref="A555:B555"/>
    <mergeCell ref="A537:B537"/>
    <mergeCell ref="A580:B580"/>
    <mergeCell ref="A650:B650"/>
    <mergeCell ref="A646:B646"/>
    <mergeCell ref="A648:B648"/>
    <mergeCell ref="A626:B626"/>
    <mergeCell ref="A601:B601"/>
    <mergeCell ref="A627:B627"/>
    <mergeCell ref="A616:B616"/>
    <mergeCell ref="A436:B436"/>
    <mergeCell ref="A458:B458"/>
    <mergeCell ref="A492:B492"/>
    <mergeCell ref="A595:B595"/>
    <mergeCell ref="A563:B563"/>
    <mergeCell ref="A551:B551"/>
    <mergeCell ref="A493:B493"/>
    <mergeCell ref="A489:B489"/>
    <mergeCell ref="A553:B553"/>
    <mergeCell ref="A583:B583"/>
    <mergeCell ref="J206:J213"/>
    <mergeCell ref="G62:G69"/>
    <mergeCell ref="H70:H77"/>
    <mergeCell ref="H86:H93"/>
    <mergeCell ref="H102:H109"/>
    <mergeCell ref="A71:B71"/>
    <mergeCell ref="G86:G93"/>
    <mergeCell ref="A64:B64"/>
    <mergeCell ref="A92:B92"/>
    <mergeCell ref="A100:B100"/>
    <mergeCell ref="A3:J3"/>
    <mergeCell ref="J8:J13"/>
    <mergeCell ref="G6:G7"/>
    <mergeCell ref="A9:B9"/>
    <mergeCell ref="J6:J7"/>
    <mergeCell ref="G8:G13"/>
    <mergeCell ref="A10:B10"/>
    <mergeCell ref="A8:B8"/>
    <mergeCell ref="A4:J4"/>
    <mergeCell ref="A5:J5"/>
    <mergeCell ref="H6:H7"/>
    <mergeCell ref="H8:H13"/>
    <mergeCell ref="A12:B12"/>
    <mergeCell ref="A13:B13"/>
    <mergeCell ref="A11:B11"/>
    <mergeCell ref="I6:I7"/>
    <mergeCell ref="I8:I13"/>
    <mergeCell ref="C6:C7"/>
    <mergeCell ref="D6:F6"/>
    <mergeCell ref="A6:A7"/>
    <mergeCell ref="B6:B7"/>
    <mergeCell ref="A20:B20"/>
    <mergeCell ref="A15:B15"/>
    <mergeCell ref="A17:B17"/>
    <mergeCell ref="A16:B16"/>
    <mergeCell ref="A548:B548"/>
    <mergeCell ref="A520:B520"/>
    <mergeCell ref="A529:B529"/>
    <mergeCell ref="A518:B518"/>
    <mergeCell ref="A512:B512"/>
    <mergeCell ref="J14:J21"/>
    <mergeCell ref="I14:I21"/>
    <mergeCell ref="J22:J29"/>
    <mergeCell ref="J62:J69"/>
    <mergeCell ref="J78:J85"/>
    <mergeCell ref="A519:B519"/>
    <mergeCell ref="J46:J53"/>
    <mergeCell ref="J70:J77"/>
    <mergeCell ref="A231:B231"/>
    <mergeCell ref="A248:B248"/>
    <mergeCell ref="A540:B540"/>
    <mergeCell ref="A574:B574"/>
    <mergeCell ref="A567:B567"/>
    <mergeCell ref="A558:B558"/>
    <mergeCell ref="A559:B559"/>
    <mergeCell ref="A560:B560"/>
    <mergeCell ref="A571:B571"/>
    <mergeCell ref="A572:B572"/>
    <mergeCell ref="A545:B545"/>
    <mergeCell ref="A554:B554"/>
    <mergeCell ref="A369:B369"/>
    <mergeCell ref="A270:B270"/>
    <mergeCell ref="A292:B292"/>
    <mergeCell ref="A596:B596"/>
    <mergeCell ref="A592:B592"/>
    <mergeCell ref="A593:B593"/>
    <mergeCell ref="A588:B588"/>
    <mergeCell ref="A590:B590"/>
    <mergeCell ref="A594:B594"/>
    <mergeCell ref="A582:B582"/>
    <mergeCell ref="A315:B315"/>
    <mergeCell ref="A343:B343"/>
    <mergeCell ref="A341:B341"/>
    <mergeCell ref="A339:B339"/>
    <mergeCell ref="A366:B366"/>
    <mergeCell ref="A367:B367"/>
    <mergeCell ref="A332:B332"/>
    <mergeCell ref="A319:B319"/>
    <mergeCell ref="A327:B327"/>
    <mergeCell ref="A347:B347"/>
    <mergeCell ref="A300:B300"/>
    <mergeCell ref="A256:B256"/>
    <mergeCell ref="I118:I125"/>
    <mergeCell ref="I134:I141"/>
    <mergeCell ref="G158:G165"/>
    <mergeCell ref="A246:B246"/>
    <mergeCell ref="I227:I234"/>
    <mergeCell ref="I166:I173"/>
    <mergeCell ref="I158:I165"/>
    <mergeCell ref="I182:I189"/>
    <mergeCell ref="A307:B307"/>
    <mergeCell ref="A254:B254"/>
    <mergeCell ref="H182:H185"/>
    <mergeCell ref="G227:G234"/>
    <mergeCell ref="G166:G173"/>
    <mergeCell ref="A163:B163"/>
    <mergeCell ref="A185:B185"/>
    <mergeCell ref="B225:F225"/>
    <mergeCell ref="H158:H165"/>
    <mergeCell ref="A183:B183"/>
    <mergeCell ref="I22:I29"/>
    <mergeCell ref="H46:H53"/>
    <mergeCell ref="I30:I33"/>
    <mergeCell ref="H30:H33"/>
    <mergeCell ref="G102:G109"/>
    <mergeCell ref="I62:I69"/>
    <mergeCell ref="I86:I93"/>
    <mergeCell ref="I70:I77"/>
    <mergeCell ref="I78:I85"/>
    <mergeCell ref="G94:G101"/>
    <mergeCell ref="J134:J141"/>
    <mergeCell ref="G110:G117"/>
    <mergeCell ref="G126:G133"/>
    <mergeCell ref="H126:H133"/>
    <mergeCell ref="J86:J93"/>
    <mergeCell ref="H118:H125"/>
    <mergeCell ref="J110:J117"/>
    <mergeCell ref="G118:G125"/>
    <mergeCell ref="G134:G141"/>
    <mergeCell ref="J94:J101"/>
    <mergeCell ref="H14:H21"/>
    <mergeCell ref="H22:H29"/>
    <mergeCell ref="G78:G85"/>
    <mergeCell ref="H62:H69"/>
    <mergeCell ref="H78:H85"/>
    <mergeCell ref="G46:G53"/>
    <mergeCell ref="G22:G29"/>
    <mergeCell ref="G14:G21"/>
    <mergeCell ref="G70:G77"/>
    <mergeCell ref="I46:I53"/>
    <mergeCell ref="I94:I101"/>
    <mergeCell ref="H94:H101"/>
    <mergeCell ref="I102:I109"/>
    <mergeCell ref="J102:J109"/>
    <mergeCell ref="J126:J133"/>
    <mergeCell ref="H110:H117"/>
    <mergeCell ref="I110:I117"/>
    <mergeCell ref="I126:I133"/>
    <mergeCell ref="J118:J125"/>
    <mergeCell ref="H150:H157"/>
    <mergeCell ref="J227:J234"/>
    <mergeCell ref="J182:J189"/>
    <mergeCell ref="J166:J173"/>
    <mergeCell ref="I206:I213"/>
    <mergeCell ref="I225:J225"/>
    <mergeCell ref="J198:J205"/>
    <mergeCell ref="I150:I157"/>
    <mergeCell ref="H206:H213"/>
    <mergeCell ref="J190:J197"/>
    <mergeCell ref="A181:B181"/>
    <mergeCell ref="A176:B176"/>
    <mergeCell ref="G150:G157"/>
    <mergeCell ref="A178:B178"/>
    <mergeCell ref="A180:B180"/>
    <mergeCell ref="A173:B173"/>
    <mergeCell ref="A171:B171"/>
    <mergeCell ref="A151:B151"/>
    <mergeCell ref="A161:B161"/>
    <mergeCell ref="A179:B179"/>
    <mergeCell ref="A189:B189"/>
    <mergeCell ref="A261:B261"/>
    <mergeCell ref="A264:B264"/>
    <mergeCell ref="A245:B245"/>
    <mergeCell ref="A238:B238"/>
    <mergeCell ref="A234:B234"/>
    <mergeCell ref="A249:B249"/>
    <mergeCell ref="A244:B244"/>
    <mergeCell ref="A212:B212"/>
    <mergeCell ref="B223:F223"/>
    <mergeCell ref="A370:B370"/>
    <mergeCell ref="A388:B388"/>
    <mergeCell ref="A380:B380"/>
    <mergeCell ref="A331:B331"/>
    <mergeCell ref="A330:B330"/>
    <mergeCell ref="A333:B333"/>
    <mergeCell ref="A334:B334"/>
    <mergeCell ref="A348:B348"/>
    <mergeCell ref="A345:B345"/>
    <mergeCell ref="A382:B382"/>
    <mergeCell ref="A390:B390"/>
    <mergeCell ref="A399:B399"/>
    <mergeCell ref="A391:B391"/>
    <mergeCell ref="A381:B381"/>
    <mergeCell ref="A398:B398"/>
    <mergeCell ref="A387:B387"/>
    <mergeCell ref="A386:B386"/>
    <mergeCell ref="A383:B383"/>
    <mergeCell ref="A406:B406"/>
    <mergeCell ref="A420:B420"/>
    <mergeCell ref="A428:B428"/>
    <mergeCell ref="A401:B401"/>
    <mergeCell ref="A395:B395"/>
    <mergeCell ref="A415:B415"/>
    <mergeCell ref="A407:B407"/>
    <mergeCell ref="A405:B405"/>
    <mergeCell ref="A402:B402"/>
    <mergeCell ref="A419:B419"/>
    <mergeCell ref="A470:B470"/>
    <mergeCell ref="A484:B484"/>
    <mergeCell ref="A427:B427"/>
    <mergeCell ref="A482:B482"/>
    <mergeCell ref="A477:B477"/>
    <mergeCell ref="A475:B475"/>
    <mergeCell ref="A442:B442"/>
    <mergeCell ref="A443:B443"/>
    <mergeCell ref="A441:B441"/>
    <mergeCell ref="A449:B449"/>
    <mergeCell ref="A508:B508"/>
    <mergeCell ref="A505:B505"/>
    <mergeCell ref="A490:B490"/>
    <mergeCell ref="A478:B478"/>
    <mergeCell ref="A452:B452"/>
    <mergeCell ref="A491:B491"/>
    <mergeCell ref="A455:B455"/>
    <mergeCell ref="A495:B495"/>
    <mergeCell ref="A506:B506"/>
    <mergeCell ref="A467:B467"/>
    <mergeCell ref="A526:B526"/>
    <mergeCell ref="A511:B511"/>
    <mergeCell ref="A486:B486"/>
    <mergeCell ref="A462:B462"/>
    <mergeCell ref="A444:B444"/>
    <mergeCell ref="A521:B521"/>
    <mergeCell ref="A479:B479"/>
    <mergeCell ref="A487:B487"/>
    <mergeCell ref="A483:B483"/>
    <mergeCell ref="A504:B504"/>
    <mergeCell ref="A524:B524"/>
    <mergeCell ref="A510:B510"/>
    <mergeCell ref="A522:B522"/>
    <mergeCell ref="A523:B523"/>
    <mergeCell ref="J621:J628"/>
    <mergeCell ref="A635:B635"/>
    <mergeCell ref="A527:B527"/>
    <mergeCell ref="A535:B535"/>
    <mergeCell ref="A546:B546"/>
    <mergeCell ref="A544:B544"/>
    <mergeCell ref="A542:B542"/>
    <mergeCell ref="A531:B531"/>
    <mergeCell ref="A530:B530"/>
    <mergeCell ref="A538:B538"/>
    <mergeCell ref="A641:B641"/>
    <mergeCell ref="A623:B623"/>
    <mergeCell ref="A624:B624"/>
    <mergeCell ref="A628:B628"/>
    <mergeCell ref="A634:B634"/>
    <mergeCell ref="A577:B577"/>
    <mergeCell ref="A639:B639"/>
    <mergeCell ref="A640:B640"/>
    <mergeCell ref="K640:L640"/>
    <mergeCell ref="J637:J644"/>
    <mergeCell ref="J629:J636"/>
    <mergeCell ref="H629:H636"/>
    <mergeCell ref="A630:B630"/>
    <mergeCell ref="A644:B644"/>
    <mergeCell ref="A578:B578"/>
    <mergeCell ref="A552:B552"/>
    <mergeCell ref="A556:B556"/>
    <mergeCell ref="A561:B561"/>
    <mergeCell ref="A568:B568"/>
    <mergeCell ref="A569:B569"/>
    <mergeCell ref="A570:B570"/>
    <mergeCell ref="A562:B562"/>
    <mergeCell ref="A564:B564"/>
    <mergeCell ref="A575:B575"/>
    <mergeCell ref="A287:B287"/>
    <mergeCell ref="A468:B468"/>
    <mergeCell ref="A503:B503"/>
    <mergeCell ref="A460:B460"/>
    <mergeCell ref="A466:B466"/>
    <mergeCell ref="A471:B471"/>
    <mergeCell ref="A459:B459"/>
    <mergeCell ref="A469:B469"/>
    <mergeCell ref="A473:B473"/>
    <mergeCell ref="A457:B457"/>
    <mergeCell ref="A447:B447"/>
    <mergeCell ref="A451:B451"/>
    <mergeCell ref="A454:B454"/>
    <mergeCell ref="A461:B461"/>
    <mergeCell ref="A453:B453"/>
    <mergeCell ref="A463:B463"/>
    <mergeCell ref="A303:B303"/>
    <mergeCell ref="A385:B385"/>
    <mergeCell ref="A323:B323"/>
    <mergeCell ref="A340:B340"/>
    <mergeCell ref="A239:B239"/>
    <mergeCell ref="A237:B237"/>
    <mergeCell ref="A328:B328"/>
    <mergeCell ref="A336:B336"/>
    <mergeCell ref="A302:B302"/>
    <mergeCell ref="A335:B335"/>
    <mergeCell ref="A291:B291"/>
    <mergeCell ref="A186:B186"/>
    <mergeCell ref="A241:B241"/>
    <mergeCell ref="A188:B188"/>
    <mergeCell ref="A230:B230"/>
    <mergeCell ref="G235:G242"/>
    <mergeCell ref="G243:G250"/>
    <mergeCell ref="A269:B269"/>
    <mergeCell ref="A250:B250"/>
    <mergeCell ref="A229:B229"/>
    <mergeCell ref="A279:B279"/>
    <mergeCell ref="A293:B293"/>
    <mergeCell ref="A276:B276"/>
    <mergeCell ref="H305:H312"/>
    <mergeCell ref="A187:B187"/>
    <mergeCell ref="H297:H304"/>
    <mergeCell ref="A232:B232"/>
    <mergeCell ref="A228:B228"/>
    <mergeCell ref="A299:B299"/>
    <mergeCell ref="A236:B236"/>
    <mergeCell ref="G182:G185"/>
    <mergeCell ref="A157:B157"/>
    <mergeCell ref="A170:B170"/>
    <mergeCell ref="A159:B159"/>
    <mergeCell ref="A177:B177"/>
    <mergeCell ref="G305:G312"/>
    <mergeCell ref="A285:B285"/>
    <mergeCell ref="A211:B211"/>
    <mergeCell ref="G297:G304"/>
    <mergeCell ref="A298:B298"/>
    <mergeCell ref="A141:B141"/>
    <mergeCell ref="A145:B145"/>
    <mergeCell ref="A147:B147"/>
    <mergeCell ref="A132:B132"/>
    <mergeCell ref="A133:B133"/>
    <mergeCell ref="A140:B140"/>
    <mergeCell ref="A139:B139"/>
    <mergeCell ref="A138:B138"/>
    <mergeCell ref="A146:B146"/>
    <mergeCell ref="A136:B136"/>
    <mergeCell ref="A169:B169"/>
    <mergeCell ref="A168:B168"/>
    <mergeCell ref="A167:B167"/>
    <mergeCell ref="A95:B95"/>
    <mergeCell ref="A162:B162"/>
    <mergeCell ref="A144:B144"/>
    <mergeCell ref="A152:B152"/>
    <mergeCell ref="A112:B112"/>
    <mergeCell ref="A96:B96"/>
    <mergeCell ref="A153:B153"/>
    <mergeCell ref="A154:B154"/>
    <mergeCell ref="A143:B143"/>
    <mergeCell ref="A82:B82"/>
    <mergeCell ref="A106:B106"/>
    <mergeCell ref="A122:B122"/>
    <mergeCell ref="A113:B113"/>
    <mergeCell ref="A109:B109"/>
    <mergeCell ref="A87:B87"/>
    <mergeCell ref="A97:B97"/>
    <mergeCell ref="A104:B104"/>
    <mergeCell ref="J267:J273"/>
    <mergeCell ref="G282:G288"/>
    <mergeCell ref="A278:B278"/>
    <mergeCell ref="H235:H242"/>
    <mergeCell ref="H243:H250"/>
    <mergeCell ref="J235:J242"/>
    <mergeCell ref="A286:B286"/>
    <mergeCell ref="A284:B284"/>
    <mergeCell ref="A283:B283"/>
    <mergeCell ref="G274:G281"/>
    <mergeCell ref="J297:J304"/>
    <mergeCell ref="J282:J288"/>
    <mergeCell ref="J243:J250"/>
    <mergeCell ref="J251:J258"/>
    <mergeCell ref="I243:I250"/>
    <mergeCell ref="I297:I304"/>
    <mergeCell ref="J259:J266"/>
    <mergeCell ref="J274:J281"/>
    <mergeCell ref="I251:I258"/>
    <mergeCell ref="I289:I296"/>
    <mergeCell ref="A247:B247"/>
    <mergeCell ref="I235:I242"/>
    <mergeCell ref="A105:B105"/>
    <mergeCell ref="A117:B117"/>
    <mergeCell ref="A201:B201"/>
    <mergeCell ref="A202:B202"/>
    <mergeCell ref="A203:B203"/>
    <mergeCell ref="A240:B240"/>
    <mergeCell ref="G206:G213"/>
    <mergeCell ref="A207:B207"/>
    <mergeCell ref="A208:B208"/>
    <mergeCell ref="A209:B209"/>
    <mergeCell ref="A210:B210"/>
    <mergeCell ref="A213:B213"/>
    <mergeCell ref="A28:B28"/>
    <mergeCell ref="A36:B36"/>
    <mergeCell ref="A29:B29"/>
    <mergeCell ref="A35:B35"/>
    <mergeCell ref="A42:B42"/>
    <mergeCell ref="A200:B200"/>
    <mergeCell ref="A98:B98"/>
    <mergeCell ref="A77:B77"/>
    <mergeCell ref="A43:B43"/>
    <mergeCell ref="A40:B40"/>
    <mergeCell ref="A75:B75"/>
    <mergeCell ref="A56:B56"/>
    <mergeCell ref="A57:B57"/>
    <mergeCell ref="A79:B79"/>
    <mergeCell ref="A68:B68"/>
    <mergeCell ref="A76:B76"/>
    <mergeCell ref="A184:B184"/>
    <mergeCell ref="A148:B148"/>
    <mergeCell ref="A155:B155"/>
    <mergeCell ref="A160:B160"/>
    <mergeCell ref="A47:B47"/>
    <mergeCell ref="A49:B49"/>
    <mergeCell ref="A50:B50"/>
    <mergeCell ref="A51:B51"/>
    <mergeCell ref="A53:B53"/>
    <mergeCell ref="A52:B52"/>
    <mergeCell ref="A44:B44"/>
    <mergeCell ref="A45:B45"/>
    <mergeCell ref="A31:B31"/>
    <mergeCell ref="A37:B37"/>
    <mergeCell ref="A39:B39"/>
    <mergeCell ref="A48:B48"/>
    <mergeCell ref="A32:B32"/>
    <mergeCell ref="A41:B41"/>
    <mergeCell ref="A33:B33"/>
    <mergeCell ref="A34:B34"/>
    <mergeCell ref="A137:B137"/>
    <mergeCell ref="A55:B55"/>
    <mergeCell ref="A59:B59"/>
    <mergeCell ref="A175:B175"/>
    <mergeCell ref="A127:B127"/>
    <mergeCell ref="A129:B129"/>
    <mergeCell ref="A120:B120"/>
    <mergeCell ref="A89:B89"/>
    <mergeCell ref="A131:B131"/>
    <mergeCell ref="A58:B58"/>
    <mergeCell ref="A63:B63"/>
    <mergeCell ref="A60:B60"/>
    <mergeCell ref="A108:B108"/>
    <mergeCell ref="A121:B121"/>
    <mergeCell ref="H352:H359"/>
    <mergeCell ref="A199:B199"/>
    <mergeCell ref="A196:B196"/>
    <mergeCell ref="A193:B193"/>
    <mergeCell ref="A194:B194"/>
    <mergeCell ref="A204:B204"/>
    <mergeCell ref="H376:H383"/>
    <mergeCell ref="A61:B61"/>
    <mergeCell ref="H368:H375"/>
    <mergeCell ref="G321:G328"/>
    <mergeCell ref="A65:B65"/>
    <mergeCell ref="G313:G320"/>
    <mergeCell ref="H321:H328"/>
    <mergeCell ref="A191:B191"/>
    <mergeCell ref="A192:B192"/>
    <mergeCell ref="A195:B195"/>
    <mergeCell ref="A25:B25"/>
    <mergeCell ref="A21:B21"/>
    <mergeCell ref="A27:B27"/>
    <mergeCell ref="A18:B18"/>
    <mergeCell ref="A19:B19"/>
    <mergeCell ref="A23:B23"/>
    <mergeCell ref="A24:B24"/>
    <mergeCell ref="A26:B26"/>
    <mergeCell ref="J313:J320"/>
    <mergeCell ref="J329:J336"/>
    <mergeCell ref="I376:I383"/>
    <mergeCell ref="I313:I320"/>
    <mergeCell ref="J337:J343"/>
    <mergeCell ref="J344:J351"/>
    <mergeCell ref="I337:I343"/>
    <mergeCell ref="J368:J375"/>
    <mergeCell ref="J321:J328"/>
    <mergeCell ref="I344:I351"/>
    <mergeCell ref="J376:J383"/>
    <mergeCell ref="I416:I423"/>
    <mergeCell ref="H416:H423"/>
    <mergeCell ref="I392:I399"/>
    <mergeCell ref="J384:J391"/>
    <mergeCell ref="J392:J399"/>
    <mergeCell ref="H384:H391"/>
    <mergeCell ref="H392:H399"/>
    <mergeCell ref="J408:J415"/>
    <mergeCell ref="I384:I391"/>
    <mergeCell ref="J400:J407"/>
    <mergeCell ref="J424:J431"/>
    <mergeCell ref="H400:H407"/>
    <mergeCell ref="J416:J423"/>
    <mergeCell ref="I424:I431"/>
    <mergeCell ref="H432:H439"/>
    <mergeCell ref="H424:H431"/>
    <mergeCell ref="I488:I495"/>
    <mergeCell ref="I480:I487"/>
    <mergeCell ref="I501:I508"/>
    <mergeCell ref="J432:J439"/>
    <mergeCell ref="I432:I439"/>
    <mergeCell ref="J448:J455"/>
    <mergeCell ref="J488:J495"/>
    <mergeCell ref="J440:J447"/>
    <mergeCell ref="I464:I471"/>
    <mergeCell ref="J597:J604"/>
    <mergeCell ref="J613:J620"/>
    <mergeCell ref="I498:J498"/>
    <mergeCell ref="I573:I580"/>
    <mergeCell ref="I557:I564"/>
    <mergeCell ref="J573:J580"/>
    <mergeCell ref="I597:I604"/>
    <mergeCell ref="J565:J572"/>
    <mergeCell ref="J501:J508"/>
    <mergeCell ref="J557:J564"/>
    <mergeCell ref="I497:J497"/>
    <mergeCell ref="I533:I540"/>
    <mergeCell ref="I509:I516"/>
    <mergeCell ref="I565:I572"/>
    <mergeCell ref="I499:J499"/>
    <mergeCell ref="J549:J556"/>
    <mergeCell ref="I549:I556"/>
    <mergeCell ref="G682:G689"/>
    <mergeCell ref="G730:G737"/>
    <mergeCell ref="I629:I636"/>
    <mergeCell ref="I637:I644"/>
    <mergeCell ref="A585:B585"/>
    <mergeCell ref="A600:B600"/>
    <mergeCell ref="A598:B598"/>
    <mergeCell ref="I613:I620"/>
    <mergeCell ref="G621:G628"/>
    <mergeCell ref="G637:G644"/>
    <mergeCell ref="J770:J777"/>
    <mergeCell ref="J754:J761"/>
    <mergeCell ref="J706:J713"/>
    <mergeCell ref="I762:I769"/>
    <mergeCell ref="I754:I761"/>
    <mergeCell ref="J722:J729"/>
    <mergeCell ref="I730:I737"/>
    <mergeCell ref="J730:J737"/>
    <mergeCell ref="J762:J769"/>
    <mergeCell ref="I746:I753"/>
    <mergeCell ref="I770:I777"/>
    <mergeCell ref="H778:H785"/>
    <mergeCell ref="J778:J785"/>
    <mergeCell ref="J746:J753"/>
    <mergeCell ref="H738:H745"/>
    <mergeCell ref="G778:G785"/>
    <mergeCell ref="G762:G769"/>
    <mergeCell ref="G770:G777"/>
    <mergeCell ref="H770:H777"/>
    <mergeCell ref="H754:H761"/>
    <mergeCell ref="G392:G399"/>
    <mergeCell ref="G464:G471"/>
    <mergeCell ref="G629:G636"/>
    <mergeCell ref="I321:I328"/>
    <mergeCell ref="H762:H769"/>
    <mergeCell ref="G746:G753"/>
    <mergeCell ref="G722:G729"/>
    <mergeCell ref="G674:G681"/>
    <mergeCell ref="G754:G761"/>
    <mergeCell ref="I645:I652"/>
    <mergeCell ref="H746:H753"/>
    <mergeCell ref="H666:H673"/>
    <mergeCell ref="H682:H689"/>
    <mergeCell ref="I605:I612"/>
    <mergeCell ref="J674:J681"/>
    <mergeCell ref="I621:I628"/>
    <mergeCell ref="J653:J660"/>
    <mergeCell ref="H653:H660"/>
    <mergeCell ref="I653:I660"/>
    <mergeCell ref="H637:H644"/>
    <mergeCell ref="G480:G487"/>
    <mergeCell ref="G517:G524"/>
    <mergeCell ref="G525:G532"/>
    <mergeCell ref="H456:H463"/>
    <mergeCell ref="H488:H495"/>
    <mergeCell ref="H480:H487"/>
    <mergeCell ref="H501:H508"/>
    <mergeCell ref="J456:J463"/>
    <mergeCell ref="G472:G479"/>
    <mergeCell ref="J464:J471"/>
    <mergeCell ref="G456:G463"/>
    <mergeCell ref="I440:I447"/>
    <mergeCell ref="I448:I455"/>
    <mergeCell ref="G448:G455"/>
    <mergeCell ref="H448:H455"/>
    <mergeCell ref="I456:I463"/>
    <mergeCell ref="H597:H604"/>
    <mergeCell ref="H464:H471"/>
    <mergeCell ref="H472:H479"/>
    <mergeCell ref="H557:H564"/>
    <mergeCell ref="J533:J540"/>
    <mergeCell ref="J581:J588"/>
    <mergeCell ref="H533:H540"/>
    <mergeCell ref="I581:I588"/>
    <mergeCell ref="I472:I479"/>
    <mergeCell ref="J525:J532"/>
    <mergeCell ref="A608:B608"/>
    <mergeCell ref="A607:B607"/>
    <mergeCell ref="J472:J479"/>
    <mergeCell ref="J480:J487"/>
    <mergeCell ref="I541:I548"/>
    <mergeCell ref="I517:I524"/>
    <mergeCell ref="J509:J516"/>
    <mergeCell ref="I525:I532"/>
    <mergeCell ref="A566:B566"/>
    <mergeCell ref="H581:H588"/>
    <mergeCell ref="G666:G673"/>
    <mergeCell ref="H509:H516"/>
    <mergeCell ref="G509:G516"/>
    <mergeCell ref="H517:H524"/>
    <mergeCell ref="H541:H548"/>
    <mergeCell ref="G533:G540"/>
    <mergeCell ref="H525:H532"/>
    <mergeCell ref="G565:G572"/>
    <mergeCell ref="G597:G604"/>
    <mergeCell ref="G581:G588"/>
    <mergeCell ref="A609:B609"/>
    <mergeCell ref="A610:B610"/>
    <mergeCell ref="A633:B633"/>
    <mergeCell ref="A611:B611"/>
    <mergeCell ref="A658:B658"/>
    <mergeCell ref="A642:B642"/>
    <mergeCell ref="A632:B632"/>
    <mergeCell ref="A631:B631"/>
    <mergeCell ref="A656:B656"/>
    <mergeCell ref="A654:B654"/>
    <mergeCell ref="G690:G697"/>
    <mergeCell ref="A685:B685"/>
    <mergeCell ref="A684:B684"/>
    <mergeCell ref="A612:B612"/>
    <mergeCell ref="A614:B614"/>
    <mergeCell ref="A615:B615"/>
    <mergeCell ref="A617:B617"/>
    <mergeCell ref="A677:B677"/>
    <mergeCell ref="A657:B657"/>
    <mergeCell ref="A691:B691"/>
    <mergeCell ref="I54:I61"/>
    <mergeCell ref="J54:J61"/>
    <mergeCell ref="J142:J149"/>
    <mergeCell ref="G174:G180"/>
    <mergeCell ref="H174:H181"/>
    <mergeCell ref="I174:I181"/>
    <mergeCell ref="J174:J181"/>
    <mergeCell ref="H166:H173"/>
    <mergeCell ref="J158:J165"/>
    <mergeCell ref="J150:J157"/>
    <mergeCell ref="A543:B543"/>
    <mergeCell ref="A502:B502"/>
    <mergeCell ref="A514:B514"/>
    <mergeCell ref="A450:B450"/>
    <mergeCell ref="A465:B465"/>
    <mergeCell ref="G488:G495"/>
    <mergeCell ref="A476:B476"/>
    <mergeCell ref="A516:B516"/>
    <mergeCell ref="A515:B515"/>
    <mergeCell ref="A532:B532"/>
    <mergeCell ref="H190:H197"/>
    <mergeCell ref="I190:I197"/>
    <mergeCell ref="A474:B474"/>
    <mergeCell ref="G384:G391"/>
    <mergeCell ref="G368:G375"/>
    <mergeCell ref="A255:B255"/>
    <mergeCell ref="G400:G407"/>
    <mergeCell ref="G416:G423"/>
    <mergeCell ref="A262:B262"/>
    <mergeCell ref="G432:G439"/>
    <mergeCell ref="A242:B242"/>
    <mergeCell ref="G30:G33"/>
    <mergeCell ref="I214:I221"/>
    <mergeCell ref="I142:I149"/>
    <mergeCell ref="A197:B197"/>
    <mergeCell ref="G198:G205"/>
    <mergeCell ref="H198:H205"/>
    <mergeCell ref="I198:I205"/>
    <mergeCell ref="G190:G197"/>
    <mergeCell ref="A205:B205"/>
    <mergeCell ref="A513:B513"/>
    <mergeCell ref="A539:B539"/>
    <mergeCell ref="A536:B536"/>
    <mergeCell ref="G541:G548"/>
    <mergeCell ref="D1:J1"/>
    <mergeCell ref="H2:J2"/>
    <mergeCell ref="J30:J33"/>
    <mergeCell ref="G251:G258"/>
    <mergeCell ref="A266:B266"/>
    <mergeCell ref="A260:B260"/>
    <mergeCell ref="J214:J221"/>
    <mergeCell ref="A215:B215"/>
    <mergeCell ref="A216:B216"/>
    <mergeCell ref="A217:B217"/>
    <mergeCell ref="A218:B218"/>
    <mergeCell ref="A219:B219"/>
    <mergeCell ref="A220:B220"/>
    <mergeCell ref="A221:B221"/>
    <mergeCell ref="G214:G221"/>
    <mergeCell ref="H214:H221"/>
    <mergeCell ref="J360:J367"/>
    <mergeCell ref="A361:B361"/>
    <mergeCell ref="A362:B362"/>
    <mergeCell ref="A363:B363"/>
    <mergeCell ref="A364:B364"/>
    <mergeCell ref="A365:B365"/>
    <mergeCell ref="G360:G367"/>
    <mergeCell ref="H360:H367"/>
    <mergeCell ref="A604:B604"/>
    <mergeCell ref="A599:B599"/>
    <mergeCell ref="A602:B602"/>
    <mergeCell ref="A603:B603"/>
    <mergeCell ref="A579:B579"/>
    <mergeCell ref="I360:I367"/>
    <mergeCell ref="G557:G564"/>
    <mergeCell ref="A528:B528"/>
    <mergeCell ref="G501:G508"/>
    <mergeCell ref="A507:B507"/>
  </mergeCells>
  <printOptions/>
  <pageMargins left="0.4330708661417323" right="0.2362204724409449" top="0.35433070866141736" bottom="0.35433070866141736" header="0.31496062992125984" footer="0.31496062992125984"/>
  <pageSetup fitToHeight="0" horizontalDpi="600" verticalDpi="600" orientation="landscape" paperSize="9" scale="73" r:id="rId1"/>
  <rowBreaks count="5" manualBreakCount="5">
    <brk id="117" max="255" man="1"/>
    <brk id="157" max="255" man="1"/>
    <brk id="500" max="255" man="1"/>
    <brk id="673" max="255" man="1"/>
    <brk id="7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Волкова Наталья Алексеевна</cp:lastModifiedBy>
  <cp:lastPrinted>2017-02-09T21:14:00Z</cp:lastPrinted>
  <dcterms:created xsi:type="dcterms:W3CDTF">2011-03-10T10:26:24Z</dcterms:created>
  <dcterms:modified xsi:type="dcterms:W3CDTF">2017-02-09T21:32:07Z</dcterms:modified>
  <cp:category/>
  <cp:version/>
  <cp:contentType/>
  <cp:contentStatus/>
</cp:coreProperties>
</file>